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12A-31.312A-311\Desktop\"/>
    </mc:Choice>
  </mc:AlternateContent>
  <bookViews>
    <workbookView xWindow="0" yWindow="0" windowWidth="28800" windowHeight="12330" activeTab="2"/>
  </bookViews>
  <sheets>
    <sheet name="Fecha y Horas" sheetId="3" r:id="rId1"/>
    <sheet name="Calcular edad y Dif fechas" sheetId="1" r:id="rId2"/>
    <sheet name="Fechas vencimiento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5" i="2" s="1"/>
  <c r="G13" i="1"/>
  <c r="G14" i="1"/>
  <c r="G15" i="1"/>
  <c r="G12" i="1"/>
  <c r="F13" i="1"/>
  <c r="F14" i="1"/>
  <c r="F15" i="1"/>
  <c r="F12" i="1"/>
  <c r="E13" i="1"/>
  <c r="E14" i="1"/>
  <c r="E15" i="1"/>
  <c r="D13" i="1"/>
  <c r="D14" i="1"/>
  <c r="D15" i="1"/>
  <c r="E12" i="1"/>
  <c r="D12" i="1"/>
  <c r="E4" i="1"/>
  <c r="E5" i="1"/>
  <c r="E6" i="1"/>
  <c r="E7" i="1"/>
  <c r="E3" i="1"/>
  <c r="D4" i="1"/>
  <c r="D5" i="1"/>
  <c r="D6" i="1"/>
  <c r="D7" i="1"/>
  <c r="D3" i="1"/>
  <c r="C7" i="1"/>
  <c r="C4" i="1"/>
  <c r="C5" i="1"/>
  <c r="C6" i="1"/>
  <c r="C3" i="1"/>
  <c r="E28" i="3"/>
  <c r="E27" i="3"/>
  <c r="E26" i="3"/>
  <c r="B30" i="3"/>
  <c r="E20" i="3"/>
  <c r="E16" i="3"/>
  <c r="E14" i="3"/>
  <c r="E13" i="3"/>
  <c r="C11" i="3"/>
  <c r="C10" i="3"/>
  <c r="B4" i="3"/>
  <c r="E2" i="3" s="1"/>
  <c r="D5" i="2" l="1"/>
  <c r="E5" i="2" s="1"/>
  <c r="D12" i="2"/>
  <c r="E12" i="2" s="1"/>
  <c r="D11" i="2"/>
  <c r="E11" i="2" s="1"/>
  <c r="D10" i="2"/>
  <c r="E10" i="2" s="1"/>
  <c r="D9" i="2"/>
  <c r="E9" i="2" s="1"/>
  <c r="D7" i="2"/>
  <c r="E7" i="2" s="1"/>
  <c r="D8" i="2"/>
  <c r="E8" i="2" s="1"/>
  <c r="C7" i="2"/>
  <c r="D6" i="2"/>
  <c r="E6" i="2" s="1"/>
  <c r="C12" i="2"/>
  <c r="C10" i="2"/>
  <c r="C11" i="2"/>
  <c r="C9" i="2"/>
  <c r="C8" i="2"/>
  <c r="C6" i="2"/>
  <c r="E8" i="3"/>
  <c r="E7" i="3"/>
  <c r="E6" i="3"/>
  <c r="E4" i="3"/>
  <c r="E3" i="3"/>
  <c r="G7" i="3" l="1"/>
  <c r="G3" i="3"/>
</calcChain>
</file>

<file path=xl/sharedStrings.xml><?xml version="1.0" encoding="utf-8"?>
<sst xmlns="http://schemas.openxmlformats.org/spreadsheetml/2006/main" count="51" uniqueCount="42">
  <si>
    <t>Documento</t>
  </si>
  <si>
    <t>Fecha de Nacimiento</t>
  </si>
  <si>
    <t>Años</t>
  </si>
  <si>
    <t>Meses</t>
  </si>
  <si>
    <t>Dias</t>
  </si>
  <si>
    <t>Calcular la Edad en Excel</t>
  </si>
  <si>
    <t>Nro Socio</t>
  </si>
  <si>
    <t>Fecha alta</t>
  </si>
  <si>
    <t>Fecha Baja</t>
  </si>
  <si>
    <t>Diferencia entre dos Fechas</t>
  </si>
  <si>
    <t>DIAS DE ALERTA</t>
  </si>
  <si>
    <t>PRODUCTO</t>
  </si>
  <si>
    <t>FECHA DE VENCIMIENTO</t>
  </si>
  <si>
    <t>ESTADO</t>
  </si>
  <si>
    <t>DIAS DE VENCIMIENTO</t>
  </si>
  <si>
    <t>FECHA ACTUAL</t>
  </si>
  <si>
    <t>LECHE</t>
  </si>
  <si>
    <t>QUESO</t>
  </si>
  <si>
    <t>PAN</t>
  </si>
  <si>
    <t>YOGURT</t>
  </si>
  <si>
    <t>PESCADO</t>
  </si>
  <si>
    <t>CARNE</t>
  </si>
  <si>
    <t>DONUTS</t>
  </si>
  <si>
    <t>AVENA</t>
  </si>
  <si>
    <t>ALERTA</t>
  </si>
  <si>
    <t>HORA Y FECHA</t>
  </si>
  <si>
    <t>DIA</t>
  </si>
  <si>
    <t>MES</t>
  </si>
  <si>
    <t>AÑO</t>
  </si>
  <si>
    <t>HORA</t>
  </si>
  <si>
    <t>MINUTO</t>
  </si>
  <si>
    <t>SEGUNDO</t>
  </si>
  <si>
    <t>SOLO HORA</t>
  </si>
  <si>
    <t>SOLO FECHA</t>
  </si>
  <si>
    <t>dias laborales</t>
  </si>
  <si>
    <t>numero de semana</t>
  </si>
  <si>
    <t>QUE DIA DE LA SEMANA ES</t>
  </si>
  <si>
    <t>convertir a hora</t>
  </si>
  <si>
    <t>FECHA</t>
  </si>
  <si>
    <t>NS HORA</t>
  </si>
  <si>
    <t>Antigüedad Total</t>
  </si>
  <si>
    <t>Fecha Texto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</si>
</sst>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i/>
      <sz val="11"/>
      <color rgb="FF2F2F2F"/>
      <name val="Segoe UI"/>
      <family val="2"/>
    </font>
    <font>
      <sz val="11"/>
      <color theme="0" tint="-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2" borderId="0" xfId="0" applyFont="1" applyFill="1"/>
    <xf numFmtId="0" fontId="3" fillId="0" borderId="0" xfId="1" applyAlignment="1" applyProtection="1"/>
    <xf numFmtId="0" fontId="0" fillId="0" borderId="1" xfId="0" applyBorder="1" applyAlignment="1">
      <alignment horizontal="center"/>
    </xf>
    <xf numFmtId="22" fontId="0" fillId="0" borderId="1" xfId="0" applyNumberFormat="1" applyBorder="1"/>
    <xf numFmtId="164" fontId="0" fillId="0" borderId="1" xfId="0" applyNumberFormat="1" applyBorder="1"/>
    <xf numFmtId="18" fontId="0" fillId="0" borderId="0" xfId="0" applyNumberFormat="1"/>
    <xf numFmtId="0" fontId="0" fillId="3" borderId="1" xfId="0" applyFill="1" applyBorder="1"/>
    <xf numFmtId="0" fontId="0" fillId="3" borderId="0" xfId="0" applyFill="1"/>
    <xf numFmtId="164" fontId="0" fillId="0" borderId="0" xfId="0" applyNumberFormat="1"/>
    <xf numFmtId="0" fontId="1" fillId="0" borderId="1" xfId="0" applyFont="1" applyFill="1" applyBorder="1" applyAlignment="1">
      <alignment horizontal="center"/>
    </xf>
    <xf numFmtId="14" fontId="4" fillId="0" borderId="0" xfId="0" applyNumberFormat="1" applyFont="1"/>
    <xf numFmtId="165" fontId="0" fillId="0" borderId="0" xfId="0" applyNumberFormat="1"/>
    <xf numFmtId="0" fontId="0" fillId="0" borderId="1" xfId="0" applyFill="1" applyBorder="1"/>
    <xf numFmtId="0" fontId="2" fillId="2" borderId="0" xfId="0" applyFont="1" applyFill="1" applyAlignment="1">
      <alignment horizontal="center"/>
    </xf>
    <xf numFmtId="0" fontId="5" fillId="0" borderId="1" xfId="0" applyFon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6">
    <dxf>
      <fill>
        <patternFill>
          <bgColor rgb="FFFF0000"/>
        </patternFill>
      </fill>
    </dxf>
    <dxf>
      <font>
        <color theme="0" tint="-4.9989318521683403E-2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638175</xdr:colOff>
      <xdr:row>6</xdr:row>
      <xdr:rowOff>57150</xdr:rowOff>
    </xdr:from>
    <xdr:to>
      <xdr:col>12</xdr:col>
      <xdr:colOff>552450</xdr:colOff>
      <xdr:row>7</xdr:row>
      <xdr:rowOff>66675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62625" y="1200150"/>
          <a:ext cx="5486400" cy="200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workbookViewId="0">
      <selection activeCell="B30" sqref="B30"/>
    </sheetView>
  </sheetViews>
  <sheetFormatPr baseColWidth="10" defaultRowHeight="15" x14ac:dyDescent="0.25"/>
  <cols>
    <col min="1" max="1" width="2.140625" customWidth="1"/>
    <col min="2" max="2" width="19.7109375" customWidth="1"/>
    <col min="3" max="3" width="36.140625" customWidth="1"/>
    <col min="4" max="4" width="24.42578125" bestFit="1" customWidth="1"/>
    <col min="5" max="5" width="14.85546875" bestFit="1" customWidth="1"/>
    <col min="6" max="6" width="5" customWidth="1"/>
  </cols>
  <sheetData>
    <row r="2" spans="2:7" x14ac:dyDescent="0.25">
      <c r="D2" s="11" t="s">
        <v>26</v>
      </c>
      <c r="E2" s="2">
        <f ca="1">DAY(B4)</f>
        <v>24</v>
      </c>
      <c r="G2" t="s">
        <v>38</v>
      </c>
    </row>
    <row r="3" spans="2:7" x14ac:dyDescent="0.25">
      <c r="B3" s="11" t="s">
        <v>25</v>
      </c>
      <c r="D3" s="11" t="s">
        <v>27</v>
      </c>
      <c r="E3" s="2">
        <f ca="1">MONTH(B4)</f>
        <v>11</v>
      </c>
      <c r="G3" s="1">
        <f ca="1">DATE(E4,E3,E2)</f>
        <v>43428</v>
      </c>
    </row>
    <row r="4" spans="2:7" x14ac:dyDescent="0.25">
      <c r="B4" s="8">
        <f ca="1">NOW()</f>
        <v>43428.514308217593</v>
      </c>
      <c r="D4" s="11" t="s">
        <v>28</v>
      </c>
      <c r="E4" s="2">
        <f ca="1">YEAR(B4)</f>
        <v>2018</v>
      </c>
    </row>
    <row r="6" spans="2:7" x14ac:dyDescent="0.25">
      <c r="D6" s="11" t="s">
        <v>29</v>
      </c>
      <c r="E6" s="2">
        <f ca="1">HOUR(B4)</f>
        <v>12</v>
      </c>
      <c r="G6" t="s">
        <v>39</v>
      </c>
    </row>
    <row r="7" spans="2:7" x14ac:dyDescent="0.25">
      <c r="D7" s="11" t="s">
        <v>30</v>
      </c>
      <c r="E7" s="2">
        <f ca="1">MINUTE(B4)</f>
        <v>20</v>
      </c>
      <c r="G7" s="10">
        <f ca="1">TIME(E6,E7,E8)</f>
        <v>0.51430555555555557</v>
      </c>
    </row>
    <row r="8" spans="2:7" x14ac:dyDescent="0.25">
      <c r="D8" s="11" t="s">
        <v>31</v>
      </c>
      <c r="E8" s="2">
        <f ca="1">SECOND(B4)</f>
        <v>36</v>
      </c>
      <c r="G8" s="10">
        <v>0.95833333333333337</v>
      </c>
    </row>
    <row r="9" spans="2:7" x14ac:dyDescent="0.25">
      <c r="C9" s="1"/>
    </row>
    <row r="10" spans="2:7" x14ac:dyDescent="0.25">
      <c r="B10" s="11" t="s">
        <v>32</v>
      </c>
      <c r="C10" s="9">
        <f ca="1">NOW()</f>
        <v>43428.514308217593</v>
      </c>
    </row>
    <row r="11" spans="2:7" x14ac:dyDescent="0.25">
      <c r="B11" s="11" t="s">
        <v>33</v>
      </c>
      <c r="C11" s="3">
        <f ca="1">NOW()</f>
        <v>43428.514308217593</v>
      </c>
    </row>
    <row r="12" spans="2:7" x14ac:dyDescent="0.25">
      <c r="B12" s="12"/>
    </row>
    <row r="13" spans="2:7" x14ac:dyDescent="0.25">
      <c r="B13" s="1">
        <v>43195</v>
      </c>
      <c r="C13" s="1">
        <v>43317</v>
      </c>
      <c r="D13" s="12" t="s">
        <v>34</v>
      </c>
      <c r="E13" s="2">
        <f>NETWORKDAYS(B13,C13)</f>
        <v>87</v>
      </c>
      <c r="G13" s="10"/>
    </row>
    <row r="14" spans="2:7" x14ac:dyDescent="0.25">
      <c r="B14" s="1">
        <v>43434</v>
      </c>
      <c r="D14" s="12" t="s">
        <v>35</v>
      </c>
      <c r="E14" s="2">
        <f>WEEKNUM(B14)</f>
        <v>48</v>
      </c>
      <c r="G14" s="1"/>
    </row>
    <row r="16" spans="2:7" x14ac:dyDescent="0.25">
      <c r="C16" s="16">
        <v>42837</v>
      </c>
      <c r="D16" s="12" t="s">
        <v>36</v>
      </c>
      <c r="E16" s="2">
        <f>WEEKDAY(C16)</f>
        <v>4</v>
      </c>
    </row>
    <row r="19" spans="2:5" x14ac:dyDescent="0.25">
      <c r="C19" s="12" t="s">
        <v>29</v>
      </c>
      <c r="E19" s="12" t="s">
        <v>37</v>
      </c>
    </row>
    <row r="20" spans="2:5" x14ac:dyDescent="0.25">
      <c r="C20">
        <v>13</v>
      </c>
      <c r="E20" s="10">
        <f>TIME(C20,C22,C24)</f>
        <v>0.57319444444444445</v>
      </c>
    </row>
    <row r="21" spans="2:5" x14ac:dyDescent="0.25">
      <c r="C21" s="12" t="s">
        <v>30</v>
      </c>
    </row>
    <row r="22" spans="2:5" x14ac:dyDescent="0.25">
      <c r="C22">
        <v>45</v>
      </c>
      <c r="E22" s="13"/>
    </row>
    <row r="23" spans="2:5" x14ac:dyDescent="0.25">
      <c r="C23" s="12" t="s">
        <v>31</v>
      </c>
      <c r="E23" s="10"/>
    </row>
    <row r="24" spans="2:5" x14ac:dyDescent="0.25">
      <c r="C24">
        <v>24</v>
      </c>
      <c r="E24" s="10"/>
    </row>
    <row r="26" spans="2:5" x14ac:dyDescent="0.25">
      <c r="B26" t="s">
        <v>41</v>
      </c>
      <c r="D26" s="11" t="s">
        <v>26</v>
      </c>
      <c r="E26" s="2">
        <f>DAY(B30)</f>
        <v>14</v>
      </c>
    </row>
    <row r="27" spans="2:5" ht="16.5" x14ac:dyDescent="0.3">
      <c r="B27">
        <v>20140314</v>
      </c>
      <c r="C27" s="15"/>
      <c r="D27" s="11" t="s">
        <v>27</v>
      </c>
      <c r="E27" s="2">
        <f>MONTH(B30)</f>
        <v>3</v>
      </c>
    </row>
    <row r="28" spans="2:5" ht="16.5" x14ac:dyDescent="0.3">
      <c r="C28" s="15"/>
      <c r="D28" s="11" t="s">
        <v>28</v>
      </c>
      <c r="E28" s="2">
        <f>YEAR(B30)</f>
        <v>2014</v>
      </c>
    </row>
    <row r="30" spans="2:5" x14ac:dyDescent="0.25">
      <c r="B30" s="1">
        <f>DATE(LEFT(B27,4),MID(B27,5,2),RIGHT(B27,2))</f>
        <v>41712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D30" sqref="D30"/>
    </sheetView>
  </sheetViews>
  <sheetFormatPr baseColWidth="10" defaultRowHeight="15" x14ac:dyDescent="0.25"/>
  <cols>
    <col min="2" max="2" width="18.7109375" customWidth="1"/>
    <col min="3" max="3" width="17.140625" customWidth="1"/>
    <col min="4" max="4" width="16" customWidth="1"/>
    <col min="7" max="7" width="26.42578125" customWidth="1"/>
  </cols>
  <sheetData>
    <row r="1" spans="1:7" x14ac:dyDescent="0.25">
      <c r="A1" s="20" t="s">
        <v>5</v>
      </c>
      <c r="B1" s="20"/>
      <c r="C1" s="20"/>
      <c r="D1" s="20"/>
      <c r="E1" s="20"/>
    </row>
    <row r="2" spans="1:7" x14ac:dyDescent="0.25">
      <c r="A2" s="2" t="s">
        <v>0</v>
      </c>
      <c r="B2" s="2" t="s">
        <v>1</v>
      </c>
      <c r="C2" s="4" t="s">
        <v>2</v>
      </c>
      <c r="D2" s="4" t="s">
        <v>3</v>
      </c>
      <c r="E2" s="4" t="s">
        <v>4</v>
      </c>
    </row>
    <row r="3" spans="1:7" x14ac:dyDescent="0.25">
      <c r="A3" s="2">
        <v>12454545</v>
      </c>
      <c r="B3" s="3">
        <v>30459</v>
      </c>
      <c r="C3" s="2">
        <f ca="1">DATEDIF(B3,TODAY(),"Y")</f>
        <v>35</v>
      </c>
      <c r="D3" s="2">
        <f ca="1">DATEDIF(B3,TODAY(),"YM")</f>
        <v>6</v>
      </c>
      <c r="E3" s="2">
        <f ca="1">DATEDIF(B3,TODAY(),"MD")</f>
        <v>1</v>
      </c>
    </row>
    <row r="4" spans="1:7" x14ac:dyDescent="0.25">
      <c r="A4" s="2">
        <v>12454546</v>
      </c>
      <c r="B4" s="3">
        <v>25784</v>
      </c>
      <c r="C4" s="2">
        <f t="shared" ref="C4:C7" ca="1" si="0">DATEDIF(B4,TODAY(),"Y")</f>
        <v>48</v>
      </c>
      <c r="D4" s="2">
        <f t="shared" ref="D4:D7" ca="1" si="1">DATEDIF(B4,TODAY(),"YM")</f>
        <v>3</v>
      </c>
      <c r="E4" s="2">
        <f t="shared" ref="E4:E7" ca="1" si="2">DATEDIF(B4,TODAY(),"MD")</f>
        <v>20</v>
      </c>
    </row>
    <row r="5" spans="1:7" x14ac:dyDescent="0.25">
      <c r="A5" s="2">
        <v>12454547</v>
      </c>
      <c r="B5" s="3">
        <v>15590</v>
      </c>
      <c r="C5" s="2">
        <f t="shared" ca="1" si="0"/>
        <v>76</v>
      </c>
      <c r="D5" s="2">
        <f t="shared" ca="1" si="1"/>
        <v>2</v>
      </c>
      <c r="E5" s="2">
        <f t="shared" ca="1" si="2"/>
        <v>18</v>
      </c>
    </row>
    <row r="6" spans="1:7" x14ac:dyDescent="0.25">
      <c r="A6" s="2">
        <v>12454548</v>
      </c>
      <c r="B6" s="3">
        <v>33189</v>
      </c>
      <c r="C6" s="2">
        <f t="shared" ca="1" si="0"/>
        <v>28</v>
      </c>
      <c r="D6" s="2">
        <f t="shared" ca="1" si="1"/>
        <v>0</v>
      </c>
      <c r="E6" s="2">
        <f t="shared" ca="1" si="2"/>
        <v>12</v>
      </c>
    </row>
    <row r="7" spans="1:7" x14ac:dyDescent="0.25">
      <c r="A7" s="2">
        <v>43800520</v>
      </c>
      <c r="B7" s="3">
        <v>26341</v>
      </c>
      <c r="C7" s="17">
        <f t="shared" ca="1" si="0"/>
        <v>46</v>
      </c>
      <c r="D7" s="2">
        <f t="shared" ca="1" si="1"/>
        <v>9</v>
      </c>
      <c r="E7" s="2">
        <f t="shared" ca="1" si="2"/>
        <v>12</v>
      </c>
    </row>
    <row r="10" spans="1:7" x14ac:dyDescent="0.25">
      <c r="A10" s="21" t="s">
        <v>9</v>
      </c>
      <c r="B10" s="21"/>
      <c r="C10" s="21"/>
      <c r="D10" s="21"/>
      <c r="E10" s="21"/>
      <c r="F10" s="21"/>
    </row>
    <row r="11" spans="1:7" x14ac:dyDescent="0.25">
      <c r="A11" s="4" t="s">
        <v>6</v>
      </c>
      <c r="B11" s="4" t="s">
        <v>7</v>
      </c>
      <c r="C11" s="4" t="s">
        <v>8</v>
      </c>
      <c r="D11" s="4" t="s">
        <v>2</v>
      </c>
      <c r="E11" s="4" t="s">
        <v>3</v>
      </c>
      <c r="F11" s="4" t="s">
        <v>4</v>
      </c>
      <c r="G11" s="14" t="s">
        <v>40</v>
      </c>
    </row>
    <row r="12" spans="1:7" x14ac:dyDescent="0.25">
      <c r="A12" s="2">
        <v>2013</v>
      </c>
      <c r="B12" s="3">
        <v>35859</v>
      </c>
      <c r="C12" s="3">
        <v>38354</v>
      </c>
      <c r="D12" s="2">
        <f>DATEDIF(B12,C12,"Y")</f>
        <v>6</v>
      </c>
      <c r="E12" s="2">
        <f>DATEDIF(B12,C12,"YM")</f>
        <v>9</v>
      </c>
      <c r="F12" s="2">
        <f>DATEDIF(B12,C12,"MD")</f>
        <v>28</v>
      </c>
      <c r="G12" s="2" t="str">
        <f>DATEDIF(B12,C12,"Y")&amp; " AÑOS, "&amp;DATEDIF(B12,C12,"YM") &amp; " MESES Y "&amp;DATEDIF(B12,C12,"MD") &amp; " DIAS."</f>
        <v>6 AÑOS, 9 MESES Y 28 DIAS.</v>
      </c>
    </row>
    <row r="13" spans="1:7" x14ac:dyDescent="0.25">
      <c r="A13" s="2">
        <v>2014</v>
      </c>
      <c r="B13" s="3">
        <v>37483</v>
      </c>
      <c r="C13" s="3">
        <v>40498</v>
      </c>
      <c r="D13" s="2">
        <f t="shared" ref="D13:D15" si="3">DATEDIF(B13,C13,"Y")</f>
        <v>8</v>
      </c>
      <c r="E13" s="2">
        <f t="shared" ref="E13:E15" si="4">DATEDIF(B13,C13,"YM")</f>
        <v>3</v>
      </c>
      <c r="F13" s="2">
        <f t="shared" ref="F13:F15" si="5">DATEDIF(B13,C13,"MD")</f>
        <v>1</v>
      </c>
      <c r="G13" s="2" t="str">
        <f t="shared" ref="G13:G15" si="6">DATEDIF(B13,C13,"Y")&amp; " AÑOS, "&amp;DATEDIF(B13,C13,"YM") &amp; " MESES Y "&amp;DATEDIF(B13,C13,"MD") &amp; " DIAS."</f>
        <v>8 AÑOS, 3 MESES Y 1 DIAS.</v>
      </c>
    </row>
    <row r="14" spans="1:7" x14ac:dyDescent="0.25">
      <c r="A14" s="2">
        <v>2015</v>
      </c>
      <c r="B14" s="3">
        <v>37034</v>
      </c>
      <c r="C14" s="3">
        <v>40949</v>
      </c>
      <c r="D14" s="2">
        <f t="shared" si="3"/>
        <v>10</v>
      </c>
      <c r="E14" s="2">
        <f t="shared" si="4"/>
        <v>8</v>
      </c>
      <c r="F14" s="2">
        <f t="shared" si="5"/>
        <v>18</v>
      </c>
      <c r="G14" s="2" t="str">
        <f t="shared" si="6"/>
        <v>10 AÑOS, 8 MESES Y 18 DIAS.</v>
      </c>
    </row>
    <row r="15" spans="1:7" x14ac:dyDescent="0.25">
      <c r="A15" s="2">
        <v>2016</v>
      </c>
      <c r="B15" s="3">
        <v>39697</v>
      </c>
      <c r="C15" s="3">
        <v>42086</v>
      </c>
      <c r="D15" s="2">
        <f t="shared" si="3"/>
        <v>6</v>
      </c>
      <c r="E15" s="2">
        <f t="shared" si="4"/>
        <v>6</v>
      </c>
      <c r="F15" s="2">
        <f t="shared" si="5"/>
        <v>17</v>
      </c>
      <c r="G15" s="2" t="str">
        <f t="shared" si="6"/>
        <v>6 AÑOS, 6 MESES Y 17 DIAS.</v>
      </c>
    </row>
    <row r="20" spans="1:4" x14ac:dyDescent="0.25">
      <c r="A20" s="1"/>
    </row>
    <row r="21" spans="1:4" x14ac:dyDescent="0.25">
      <c r="D21" s="1"/>
    </row>
    <row r="30" spans="1:4" x14ac:dyDescent="0.25">
      <c r="A30" s="1">
        <v>25649</v>
      </c>
      <c r="B30" s="1">
        <v>43427</v>
      </c>
      <c r="C30">
        <v>17778</v>
      </c>
      <c r="D30" t="e">
        <v>#NAME?</v>
      </c>
    </row>
    <row r="33" spans="3:3" x14ac:dyDescent="0.25">
      <c r="C33" s="1">
        <v>43397</v>
      </c>
    </row>
  </sheetData>
  <mergeCells count="2">
    <mergeCell ref="A1:E1"/>
    <mergeCell ref="A10:F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tabSelected="1" workbookViewId="0">
      <selection activeCell="E19" sqref="E19"/>
    </sheetView>
  </sheetViews>
  <sheetFormatPr baseColWidth="10" defaultRowHeight="15" x14ac:dyDescent="0.25"/>
  <cols>
    <col min="1" max="1" width="14" bestFit="1" customWidth="1"/>
    <col min="2" max="2" width="22.7109375" bestFit="1" customWidth="1"/>
    <col min="3" max="3" width="14.85546875" bestFit="1" customWidth="1"/>
    <col min="4" max="4" width="21" bestFit="1" customWidth="1"/>
    <col min="5" max="5" width="18.85546875" bestFit="1" customWidth="1"/>
  </cols>
  <sheetData>
    <row r="2" spans="1:5" ht="19.5" customHeight="1" x14ac:dyDescent="0.25">
      <c r="A2" s="5" t="s">
        <v>15</v>
      </c>
      <c r="B2" s="1">
        <f ca="1">TODAY()</f>
        <v>43428</v>
      </c>
      <c r="C2" s="5" t="s">
        <v>10</v>
      </c>
      <c r="D2">
        <v>3</v>
      </c>
    </row>
    <row r="4" spans="1:5" x14ac:dyDescent="0.25">
      <c r="A4" s="5" t="s">
        <v>11</v>
      </c>
      <c r="B4" s="5" t="s">
        <v>12</v>
      </c>
      <c r="C4" s="18" t="s">
        <v>13</v>
      </c>
      <c r="D4" s="18" t="s">
        <v>14</v>
      </c>
      <c r="E4" s="18" t="s">
        <v>24</v>
      </c>
    </row>
    <row r="5" spans="1:5" x14ac:dyDescent="0.25">
      <c r="A5" s="2" t="s">
        <v>16</v>
      </c>
      <c r="B5" s="3">
        <v>43428</v>
      </c>
      <c r="C5" s="19" t="str">
        <f ca="1">IF(B5&lt;$B$2,"VENCIDO","")</f>
        <v/>
      </c>
      <c r="D5" s="7">
        <f ca="1">$B$2-B5</f>
        <v>0</v>
      </c>
      <c r="E5" s="2" t="str">
        <f ca="1">IF(D5=-$D$2,"PROXIMO A VENCER","")</f>
        <v/>
      </c>
    </row>
    <row r="6" spans="1:5" x14ac:dyDescent="0.25">
      <c r="A6" s="2" t="s">
        <v>17</v>
      </c>
      <c r="B6" s="3">
        <v>43424</v>
      </c>
      <c r="C6" s="19" t="str">
        <f t="shared" ref="C6:C12" ca="1" si="0">IF(B6&lt;$B$2,"VENCIDO","")</f>
        <v>VENCIDO</v>
      </c>
      <c r="D6" s="7">
        <f t="shared" ref="D6:D12" ca="1" si="1">$B$2-B6</f>
        <v>4</v>
      </c>
      <c r="E6" s="2" t="str">
        <f t="shared" ref="E6:E12" ca="1" si="2">IF(D6=-$D$2,"PROXIMO A VENCER","")</f>
        <v/>
      </c>
    </row>
    <row r="7" spans="1:5" x14ac:dyDescent="0.25">
      <c r="A7" s="2" t="s">
        <v>18</v>
      </c>
      <c r="B7" s="3">
        <v>43430</v>
      </c>
      <c r="C7" s="19" t="str">
        <f t="shared" ca="1" si="0"/>
        <v/>
      </c>
      <c r="D7" s="7">
        <f t="shared" ca="1" si="1"/>
        <v>-2</v>
      </c>
      <c r="E7" s="2" t="str">
        <f t="shared" ca="1" si="2"/>
        <v/>
      </c>
    </row>
    <row r="8" spans="1:5" x14ac:dyDescent="0.25">
      <c r="A8" s="2" t="s">
        <v>19</v>
      </c>
      <c r="B8" s="3">
        <v>43414</v>
      </c>
      <c r="C8" s="19" t="str">
        <f t="shared" ca="1" si="0"/>
        <v>VENCIDO</v>
      </c>
      <c r="D8" s="7">
        <f t="shared" ca="1" si="1"/>
        <v>14</v>
      </c>
      <c r="E8" s="2" t="str">
        <f t="shared" ca="1" si="2"/>
        <v/>
      </c>
    </row>
    <row r="9" spans="1:5" x14ac:dyDescent="0.25">
      <c r="A9" s="2" t="s">
        <v>20</v>
      </c>
      <c r="B9" s="3">
        <v>43431</v>
      </c>
      <c r="C9" s="19" t="str">
        <f t="shared" ca="1" si="0"/>
        <v/>
      </c>
      <c r="D9" s="7">
        <f t="shared" ca="1" si="1"/>
        <v>-3</v>
      </c>
      <c r="E9" s="2" t="str">
        <f t="shared" ca="1" si="2"/>
        <v>PROXIMO A VENCER</v>
      </c>
    </row>
    <row r="10" spans="1:5" x14ac:dyDescent="0.25">
      <c r="A10" s="2" t="s">
        <v>21</v>
      </c>
      <c r="B10" s="3">
        <v>43431</v>
      </c>
      <c r="C10" s="19" t="str">
        <f t="shared" ca="1" si="0"/>
        <v/>
      </c>
      <c r="D10" s="7">
        <f t="shared" ca="1" si="1"/>
        <v>-3</v>
      </c>
      <c r="E10" s="2" t="str">
        <f t="shared" ca="1" si="2"/>
        <v>PROXIMO A VENCER</v>
      </c>
    </row>
    <row r="11" spans="1:5" x14ac:dyDescent="0.25">
      <c r="A11" s="2" t="s">
        <v>22</v>
      </c>
      <c r="B11" s="3">
        <v>43429</v>
      </c>
      <c r="C11" s="19" t="str">
        <f t="shared" ca="1" si="0"/>
        <v/>
      </c>
      <c r="D11" s="7">
        <f t="shared" ca="1" si="1"/>
        <v>-1</v>
      </c>
      <c r="E11" s="2" t="str">
        <f t="shared" ca="1" si="2"/>
        <v/>
      </c>
    </row>
    <row r="12" spans="1:5" x14ac:dyDescent="0.25">
      <c r="A12" s="2" t="s">
        <v>23</v>
      </c>
      <c r="B12" s="3">
        <v>43418</v>
      </c>
      <c r="C12" s="19" t="str">
        <f t="shared" ca="1" si="0"/>
        <v>VENCIDO</v>
      </c>
      <c r="D12" s="7">
        <f t="shared" ca="1" si="1"/>
        <v>10</v>
      </c>
      <c r="E12" s="2" t="str">
        <f t="shared" ca="1" si="2"/>
        <v/>
      </c>
    </row>
    <row r="17" spans="1:1" x14ac:dyDescent="0.25">
      <c r="A17" s="6"/>
    </row>
  </sheetData>
  <conditionalFormatting sqref="C5:C12">
    <cfRule type="containsText" dxfId="5" priority="6" operator="containsText" text="VENCIDO">
      <formula>NOT(ISERROR(SEARCH("VENCIDO",C5)))</formula>
    </cfRule>
    <cfRule type="containsText" dxfId="4" priority="4" operator="containsText" text="VENCIDO">
      <formula>NOT(ISERROR(SEARCH("VENCIDO",C5)))</formula>
    </cfRule>
    <cfRule type="containsText" dxfId="3" priority="3" operator="containsText" text="VENCIDO">
      <formula>NOT(ISERROR(SEARCH("VENCIDO",C5)))</formula>
    </cfRule>
  </conditionalFormatting>
  <conditionalFormatting sqref="E5:E12">
    <cfRule type="containsText" dxfId="2" priority="5" operator="containsText" text="PRO">
      <formula>NOT(ISERROR(SEARCH("PRO",E5)))</formula>
    </cfRule>
    <cfRule type="containsText" dxfId="1" priority="2" operator="containsText" text="PROXIMO A VENCER">
      <formula>NOT(ISERROR(SEARCH("PROXIMO A VENCER",E5)))</formula>
    </cfRule>
  </conditionalFormatting>
  <conditionalFormatting sqref="C6:C12">
    <cfRule type="containsText" dxfId="0" priority="1" operator="containsText" text="VENCIDO">
      <formula>NOT(ISERROR(SEARCH("VENCIDO",C6)))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Fecha y Horas</vt:lpstr>
      <vt:lpstr>Calcular edad y Dif fechas</vt:lpstr>
      <vt:lpstr>Fechas vencimiento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Profesores Ciencias Basicias e Ingenieria 02</dc:creator>
  <cp:lastModifiedBy>312A-31</cp:lastModifiedBy>
  <dcterms:created xsi:type="dcterms:W3CDTF">2018-11-23T01:05:39Z</dcterms:created>
  <dcterms:modified xsi:type="dcterms:W3CDTF">2018-11-24T17:20:48Z</dcterms:modified>
</cp:coreProperties>
</file>