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31.312A-311\Desktop\"/>
    </mc:Choice>
  </mc:AlternateContent>
  <bookViews>
    <workbookView xWindow="0" yWindow="0" windowWidth="16800" windowHeight="11385" activeTab="1"/>
  </bookViews>
  <sheets>
    <sheet name="DATOS" sheetId="1" r:id="rId1"/>
    <sheet name="SIMULADOR" sheetId="2" r:id="rId2"/>
  </sheets>
  <calcPr calcId="162913"/>
</workbook>
</file>

<file path=xl/calcChain.xml><?xml version="1.0" encoding="utf-8"?>
<calcChain xmlns="http://schemas.openxmlformats.org/spreadsheetml/2006/main">
  <c r="D6" i="2" l="1"/>
  <c r="C6" i="2"/>
  <c r="C4" i="2"/>
  <c r="O19" i="2"/>
  <c r="G21" i="2" l="1"/>
  <c r="C22" i="2" s="1"/>
  <c r="D22" i="2" s="1"/>
  <c r="C8" i="2"/>
  <c r="C13" i="2" s="1"/>
  <c r="C17" i="2" l="1"/>
  <c r="E22" i="2"/>
  <c r="G22" i="2" s="1"/>
  <c r="C23" i="2" s="1"/>
  <c r="D23" i="2" s="1"/>
  <c r="F22" i="2"/>
  <c r="F23" i="2" l="1"/>
  <c r="E23" i="2"/>
  <c r="G23" i="2" s="1"/>
  <c r="C24" i="2" s="1"/>
  <c r="D24" i="2" s="1"/>
  <c r="E24" i="2" s="1"/>
  <c r="G24" i="2" s="1"/>
  <c r="C25" i="2"/>
  <c r="D25" i="2" s="1"/>
  <c r="F24" i="2"/>
  <c r="E25" i="2" l="1"/>
  <c r="G25" i="2" s="1"/>
  <c r="C26" i="2" l="1"/>
  <c r="D26" i="2" s="1"/>
  <c r="F25" i="2"/>
  <c r="E26" i="2" l="1"/>
  <c r="G26" i="2" s="1"/>
  <c r="C27" i="2" l="1"/>
  <c r="D27" i="2" s="1"/>
  <c r="F26" i="2"/>
  <c r="E27" i="2" l="1"/>
  <c r="G27" i="2" s="1"/>
  <c r="C28" i="2" l="1"/>
  <c r="D28" i="2" s="1"/>
  <c r="F27" i="2"/>
  <c r="E28" i="2" l="1"/>
  <c r="G28" i="2" s="1"/>
  <c r="F28" i="2"/>
  <c r="C29" i="2" l="1"/>
  <c r="D29" i="2" s="1"/>
  <c r="E29" i="2" l="1"/>
  <c r="G29" i="2" s="1"/>
  <c r="F29" i="2" l="1"/>
  <c r="C30" i="2"/>
  <c r="D30" i="2" s="1"/>
  <c r="E30" i="2" l="1"/>
  <c r="G30" i="2" s="1"/>
  <c r="C31" i="2" l="1"/>
  <c r="D31" i="2" s="1"/>
  <c r="F30" i="2"/>
  <c r="E31" i="2" l="1"/>
  <c r="G31" i="2" s="1"/>
  <c r="C32" i="2" l="1"/>
  <c r="D32" i="2" s="1"/>
  <c r="F31" i="2"/>
  <c r="E32" i="2" l="1"/>
  <c r="G32" i="2" s="1"/>
  <c r="F32" i="2" l="1"/>
  <c r="C33" i="2"/>
  <c r="D33" i="2" s="1"/>
  <c r="E33" i="2" l="1"/>
  <c r="G33" i="2" s="1"/>
  <c r="F33" i="2" l="1"/>
  <c r="C34" i="2"/>
  <c r="D34" i="2" s="1"/>
  <c r="E34" i="2" l="1"/>
  <c r="G34" i="2" s="1"/>
  <c r="F34" i="2" l="1"/>
  <c r="C35" i="2"/>
  <c r="D35" i="2" s="1"/>
  <c r="E35" i="2" l="1"/>
  <c r="G35" i="2" s="1"/>
  <c r="F35" i="2" l="1"/>
  <c r="C36" i="2"/>
  <c r="D36" i="2" s="1"/>
  <c r="E36" i="2" l="1"/>
  <c r="G36" i="2" s="1"/>
  <c r="F36" i="2"/>
  <c r="C37" i="2" l="1"/>
  <c r="D37" i="2" s="1"/>
  <c r="E37" i="2" l="1"/>
  <c r="G37" i="2" s="1"/>
  <c r="F37" i="2"/>
  <c r="C38" i="2" l="1"/>
  <c r="D38" i="2" s="1"/>
  <c r="E38" i="2" l="1"/>
  <c r="G38" i="2" s="1"/>
  <c r="F38" i="2"/>
  <c r="C39" i="2" l="1"/>
  <c r="D39" i="2" s="1"/>
  <c r="E39" i="2" l="1"/>
  <c r="G39" i="2" s="1"/>
  <c r="C40" i="2" l="1"/>
  <c r="D40" i="2" s="1"/>
  <c r="F39" i="2"/>
  <c r="E40" i="2" l="1"/>
  <c r="G40" i="2" s="1"/>
  <c r="F40" i="2" l="1"/>
  <c r="C41" i="2"/>
  <c r="D41" i="2" s="1"/>
  <c r="E41" i="2" l="1"/>
  <c r="G41" i="2" s="1"/>
  <c r="F41" i="2" l="1"/>
  <c r="C42" i="2"/>
  <c r="D42" i="2" s="1"/>
  <c r="E42" i="2" l="1"/>
  <c r="G42" i="2" s="1"/>
  <c r="F42" i="2"/>
  <c r="C43" i="2" l="1"/>
  <c r="D43" i="2" s="1"/>
  <c r="E43" i="2" l="1"/>
  <c r="G43" i="2" s="1"/>
  <c r="F43" i="2" l="1"/>
  <c r="C44" i="2"/>
  <c r="D44" i="2" s="1"/>
  <c r="E44" i="2" l="1"/>
  <c r="G44" i="2" s="1"/>
  <c r="F44" i="2" l="1"/>
  <c r="C45" i="2"/>
  <c r="D45" i="2" s="1"/>
  <c r="E45" i="2" l="1"/>
  <c r="G45" i="2" s="1"/>
  <c r="C46" i="2" l="1"/>
  <c r="D46" i="2" s="1"/>
  <c r="F45" i="2"/>
  <c r="E46" i="2" l="1"/>
  <c r="G46" i="2" s="1"/>
  <c r="F46" i="2" l="1"/>
  <c r="C47" i="2"/>
  <c r="D47" i="2" s="1"/>
  <c r="E47" i="2" l="1"/>
  <c r="G47" i="2" s="1"/>
  <c r="C48" i="2" l="1"/>
  <c r="D48" i="2" s="1"/>
  <c r="F47" i="2"/>
  <c r="E48" i="2" l="1"/>
  <c r="G48" i="2" s="1"/>
  <c r="F48" i="2" l="1"/>
  <c r="C49" i="2"/>
  <c r="D49" i="2" s="1"/>
  <c r="E49" i="2" l="1"/>
  <c r="G49" i="2" s="1"/>
  <c r="C50" i="2" l="1"/>
  <c r="D50" i="2" s="1"/>
  <c r="F49" i="2"/>
  <c r="E50" i="2" l="1"/>
  <c r="G50" i="2" s="1"/>
  <c r="F50" i="2" l="1"/>
  <c r="C51" i="2"/>
  <c r="D51" i="2" s="1"/>
  <c r="E51" i="2" l="1"/>
  <c r="G51" i="2" s="1"/>
  <c r="F51" i="2" l="1"/>
  <c r="C52" i="2"/>
  <c r="D52" i="2" s="1"/>
  <c r="E52" i="2" l="1"/>
  <c r="G52" i="2" s="1"/>
  <c r="F52" i="2" l="1"/>
  <c r="C53" i="2"/>
  <c r="D53" i="2" s="1"/>
  <c r="E53" i="2" l="1"/>
  <c r="G53" i="2" s="1"/>
  <c r="C54" i="2" l="1"/>
  <c r="D54" i="2" s="1"/>
  <c r="F53" i="2"/>
  <c r="E54" i="2" l="1"/>
  <c r="G54" i="2" s="1"/>
  <c r="F54" i="2"/>
  <c r="C55" i="2" l="1"/>
  <c r="D55" i="2" s="1"/>
  <c r="E55" i="2" l="1"/>
  <c r="G55" i="2" s="1"/>
  <c r="C56" i="2" l="1"/>
  <c r="D56" i="2" s="1"/>
  <c r="F55" i="2"/>
  <c r="E56" i="2" l="1"/>
  <c r="G56" i="2" s="1"/>
  <c r="F56" i="2"/>
  <c r="C57" i="2" l="1"/>
  <c r="D57" i="2" s="1"/>
  <c r="E57" i="2" l="1"/>
  <c r="G57" i="2" s="1"/>
  <c r="F57" i="2"/>
  <c r="C58" i="2" l="1"/>
  <c r="D58" i="2" s="1"/>
  <c r="E58" i="2" l="1"/>
  <c r="G58" i="2" s="1"/>
  <c r="F58" i="2"/>
  <c r="C59" i="2" l="1"/>
  <c r="D59" i="2" s="1"/>
  <c r="E59" i="2" l="1"/>
  <c r="G59" i="2" s="1"/>
  <c r="F59" i="2"/>
  <c r="C60" i="2" l="1"/>
  <c r="D60" i="2" s="1"/>
  <c r="E60" i="2" l="1"/>
  <c r="G60" i="2" s="1"/>
  <c r="F60" i="2"/>
  <c r="C61" i="2" l="1"/>
  <c r="D61" i="2" s="1"/>
  <c r="E61" i="2" l="1"/>
  <c r="G61" i="2" s="1"/>
  <c r="C62" i="2" l="1"/>
  <c r="D62" i="2" s="1"/>
  <c r="F61" i="2"/>
  <c r="E62" i="2" l="1"/>
  <c r="G62" i="2" s="1"/>
  <c r="F62" i="2"/>
  <c r="C63" i="2" l="1"/>
  <c r="D63" i="2" s="1"/>
  <c r="E63" i="2" l="1"/>
  <c r="G63" i="2" s="1"/>
  <c r="C64" i="2" l="1"/>
  <c r="D64" i="2" s="1"/>
  <c r="F63" i="2"/>
  <c r="E64" i="2" l="1"/>
  <c r="G64" i="2" s="1"/>
  <c r="F64" i="2"/>
  <c r="C65" i="2" l="1"/>
  <c r="D65" i="2" s="1"/>
  <c r="E65" i="2" l="1"/>
  <c r="G65" i="2" s="1"/>
  <c r="F65" i="2"/>
  <c r="C66" i="2" l="1"/>
  <c r="D66" i="2" s="1"/>
  <c r="E66" i="2" l="1"/>
  <c r="G66" i="2" s="1"/>
  <c r="F66" i="2"/>
  <c r="C67" i="2" l="1"/>
  <c r="D67" i="2" s="1"/>
  <c r="E67" i="2" l="1"/>
  <c r="G67" i="2" s="1"/>
  <c r="F67" i="2"/>
  <c r="C68" i="2" l="1"/>
  <c r="D68" i="2" s="1"/>
  <c r="E68" i="2" l="1"/>
  <c r="G68" i="2" s="1"/>
  <c r="F68" i="2"/>
  <c r="C69" i="2" l="1"/>
  <c r="D69" i="2" s="1"/>
  <c r="E69" i="2" l="1"/>
  <c r="G69" i="2" s="1"/>
  <c r="C70" i="2" l="1"/>
  <c r="D70" i="2" s="1"/>
  <c r="F69" i="2"/>
  <c r="E70" i="2" l="1"/>
  <c r="G70" i="2" s="1"/>
  <c r="F70" i="2"/>
  <c r="C71" i="2" l="1"/>
  <c r="D71" i="2" s="1"/>
  <c r="E71" i="2" l="1"/>
  <c r="G71" i="2" s="1"/>
  <c r="C72" i="2" l="1"/>
  <c r="D72" i="2" s="1"/>
  <c r="F71" i="2"/>
  <c r="E72" i="2" l="1"/>
  <c r="G72" i="2" s="1"/>
  <c r="F72" i="2"/>
  <c r="C73" i="2" l="1"/>
  <c r="D73" i="2" s="1"/>
  <c r="E73" i="2" l="1"/>
  <c r="G73" i="2" s="1"/>
  <c r="F73" i="2" l="1"/>
  <c r="C74" i="2"/>
  <c r="D74" i="2" s="1"/>
  <c r="E74" i="2" l="1"/>
  <c r="G74" i="2" s="1"/>
  <c r="F74" i="2"/>
  <c r="C75" i="2" l="1"/>
  <c r="D75" i="2" s="1"/>
  <c r="E75" i="2" l="1"/>
  <c r="G75" i="2" s="1"/>
  <c r="F75" i="2"/>
</calcChain>
</file>

<file path=xl/sharedStrings.xml><?xml version="1.0" encoding="utf-8"?>
<sst xmlns="http://schemas.openxmlformats.org/spreadsheetml/2006/main" count="29" uniqueCount="29">
  <si>
    <t>ORDEN</t>
  </si>
  <si>
    <t>UNIVERSIDADES</t>
  </si>
  <si>
    <t>VALOR DEL SEMESTRE</t>
  </si>
  <si>
    <t>Uniremington</t>
  </si>
  <si>
    <t>U de A</t>
  </si>
  <si>
    <t>Nacional</t>
  </si>
  <si>
    <t>Itm</t>
  </si>
  <si>
    <t>Tasa de Interes</t>
  </si>
  <si>
    <t>EAV</t>
  </si>
  <si>
    <t>REF1</t>
  </si>
  <si>
    <t>REF3</t>
  </si>
  <si>
    <t>REF2</t>
  </si>
  <si>
    <t>ELIJA UNIVERSIDAD</t>
  </si>
  <si>
    <t>VALOR</t>
  </si>
  <si>
    <t>TASA EAV</t>
  </si>
  <si>
    <t>MV</t>
  </si>
  <si>
    <t>NUMERO DE CUOTAS</t>
  </si>
  <si>
    <t>VALOR CUOTA MENSUAL</t>
  </si>
  <si>
    <t>INGRESO MENSUAL</t>
  </si>
  <si>
    <t>PREAPROBACION</t>
  </si>
  <si>
    <t>TABLA DE AMORTIZACION</t>
  </si>
  <si>
    <t>No. Cuota</t>
  </si>
  <si>
    <t>Saldo Inicial</t>
  </si>
  <si>
    <t>Pago de Intereses</t>
  </si>
  <si>
    <t>Abono a Capital</t>
  </si>
  <si>
    <t>Valor cuota</t>
  </si>
  <si>
    <t>Saldo final</t>
  </si>
  <si>
    <t>https://www.youtube.com/watch?v=tgGtse6ZJx4</t>
  </si>
  <si>
    <t>LuisAmigo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</si>
</sst>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.00;[Red]\-&quot;$&quot;#,##0.00"/>
    <numFmt numFmtId="165" formatCode="&quot;$&quot;\ #,##0.00_);[Red]\(&quot;$&quot;\ #,##0.00\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#,##0;[Red]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4">
    <xf numFmtId="0" fontId="0" fillId="0" borderId="0" xfId="0"/>
    <xf numFmtId="167" fontId="0" fillId="0" borderId="0" xfId="1" applyNumberFormat="1" applyFont="1"/>
    <xf numFmtId="0" fontId="0" fillId="0" borderId="1" xfId="0" applyBorder="1"/>
    <xf numFmtId="167" fontId="0" fillId="0" borderId="1" xfId="1" applyNumberFormat="1" applyFont="1" applyBorder="1"/>
    <xf numFmtId="10" fontId="0" fillId="0" borderId="0" xfId="0" applyNumberFormat="1"/>
    <xf numFmtId="10" fontId="0" fillId="0" borderId="1" xfId="0" applyNumberFormat="1" applyBorder="1"/>
    <xf numFmtId="0" fontId="0" fillId="0" borderId="2" xfId="0" applyFill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165" fontId="0" fillId="0" borderId="0" xfId="0" applyNumberFormat="1"/>
    <xf numFmtId="164" fontId="0" fillId="0" borderId="0" xfId="0" applyNumberFormat="1"/>
    <xf numFmtId="3" fontId="0" fillId="0" borderId="1" xfId="0" applyNumberFormat="1" applyBorder="1"/>
    <xf numFmtId="168" fontId="0" fillId="0" borderId="1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5" dropStyle="combo" dx="16" fmlaLink="DATOS!$F$2" fmlaRange="DATOS!$C$3:$C$7" noThreeD="1" sel="5" val="0"/>
</file>

<file path=xl/ctrlProps/ctrlProp2.xml><?xml version="1.0" encoding="utf-8"?>
<formControlPr xmlns="http://schemas.microsoft.com/office/spreadsheetml/2009/9/main" objectType="CheckBox" checked="Checked" fmlaLink="DATOS!$F$9" lockText="1" noThreeD="1"/>
</file>

<file path=xl/ctrlProps/ctrlProp3.xml><?xml version="1.0" encoding="utf-8"?>
<formControlPr xmlns="http://schemas.microsoft.com/office/spreadsheetml/2009/9/main" objectType="Spin" dx="22" fmlaLink="$D$10" max="54" min="12" page="10" val="5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</xdr:row>
          <xdr:rowOff>19050</xdr:rowOff>
        </xdr:from>
        <xdr:to>
          <xdr:col>3</xdr:col>
          <xdr:colOff>9525</xdr:colOff>
          <xdr:row>1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152401</xdr:colOff>
          <xdr:row>7</xdr:row>
          <xdr:rowOff>9525</xdr:rowOff>
        </xdr:from>
        <xdr:to>
          <xdr:col>1</xdr:col>
          <xdr:colOff>1200151</xdr:colOff>
          <xdr:row>8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Cuota Inicial 7,66%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323850</xdr:colOff>
          <xdr:row>8</xdr:row>
          <xdr:rowOff>171450</xdr:rowOff>
        </xdr:from>
        <xdr:to>
          <xdr:col>2</xdr:col>
          <xdr:colOff>638175</xdr:colOff>
          <xdr:row>11</xdr:row>
          <xdr:rowOff>9525</xdr:rowOff>
        </xdr:to>
        <xdr:sp macro="" textlink="">
          <xdr:nvSpPr>
            <xdr:cNvPr id="2052" name="Spinner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F10"/>
  <sheetViews>
    <sheetView workbookViewId="0">
      <selection activeCell="D8" sqref="D8"/>
    </sheetView>
  </sheetViews>
  <sheetFormatPr baseColWidth="10" defaultRowHeight="15" x14ac:dyDescent="0.25"/>
  <cols>
    <col min="1" max="1" width="1.7109375" customWidth="1"/>
    <col min="3" max="3" width="16.85546875" customWidth="1"/>
    <col min="4" max="4" width="22.5703125" customWidth="1"/>
    <col min="5" max="5" width="13.140625" customWidth="1"/>
    <col min="6" max="6" width="16.5703125" customWidth="1"/>
  </cols>
  <sheetData>
    <row r="2" spans="2:6" x14ac:dyDescent="0.25">
      <c r="B2" s="2" t="s">
        <v>0</v>
      </c>
      <c r="C2" s="2" t="s">
        <v>1</v>
      </c>
      <c r="D2" s="2" t="s">
        <v>2</v>
      </c>
      <c r="E2" s="6" t="s">
        <v>9</v>
      </c>
      <c r="F2" s="7">
        <v>5</v>
      </c>
    </row>
    <row r="3" spans="2:6" x14ac:dyDescent="0.25">
      <c r="B3" s="2">
        <v>1</v>
      </c>
      <c r="C3" s="2" t="s">
        <v>3</v>
      </c>
      <c r="D3" s="3">
        <v>4200000</v>
      </c>
    </row>
    <row r="4" spans="2:6" x14ac:dyDescent="0.25">
      <c r="B4" s="2">
        <v>2</v>
      </c>
      <c r="C4" s="2" t="s">
        <v>4</v>
      </c>
      <c r="D4" s="3">
        <v>2600000</v>
      </c>
    </row>
    <row r="5" spans="2:6" x14ac:dyDescent="0.25">
      <c r="B5" s="2">
        <v>3</v>
      </c>
      <c r="C5" s="2" t="s">
        <v>5</v>
      </c>
      <c r="D5" s="3">
        <v>3500000</v>
      </c>
    </row>
    <row r="6" spans="2:6" x14ac:dyDescent="0.25">
      <c r="B6" s="2">
        <v>4</v>
      </c>
      <c r="C6" s="2" t="s">
        <v>6</v>
      </c>
      <c r="D6" s="3">
        <v>3800000</v>
      </c>
    </row>
    <row r="7" spans="2:6" x14ac:dyDescent="0.25">
      <c r="B7" s="2">
        <v>5</v>
      </c>
      <c r="C7" s="2" t="s">
        <v>28</v>
      </c>
      <c r="D7" s="3">
        <v>20000000</v>
      </c>
    </row>
    <row r="9" spans="2:6" x14ac:dyDescent="0.25">
      <c r="B9" s="2"/>
      <c r="C9" s="2" t="s">
        <v>7</v>
      </c>
      <c r="D9" s="2"/>
      <c r="E9" t="s">
        <v>11</v>
      </c>
      <c r="F9" s="8" t="b">
        <v>1</v>
      </c>
    </row>
    <row r="10" spans="2:6" x14ac:dyDescent="0.25">
      <c r="B10" s="2">
        <v>1</v>
      </c>
      <c r="C10" s="2" t="s">
        <v>8</v>
      </c>
      <c r="D10" s="5">
        <v>0.23139999999999999</v>
      </c>
      <c r="E10" t="s">
        <v>10</v>
      </c>
      <c r="F10" s="9"/>
    </row>
  </sheetData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2:O78"/>
  <sheetViews>
    <sheetView tabSelected="1" workbookViewId="0">
      <selection activeCell="C12" sqref="C12"/>
    </sheetView>
  </sheetViews>
  <sheetFormatPr baseColWidth="10" defaultRowHeight="15" x14ac:dyDescent="0.25"/>
  <cols>
    <col min="1" max="1" width="4.140625" customWidth="1"/>
    <col min="2" max="2" width="22.85546875" bestFit="1" customWidth="1"/>
    <col min="3" max="3" width="15.140625" bestFit="1" customWidth="1"/>
    <col min="5" max="5" width="16.85546875" customWidth="1"/>
    <col min="6" max="6" width="18" customWidth="1"/>
    <col min="7" max="8" width="13.85546875" bestFit="1" customWidth="1"/>
  </cols>
  <sheetData>
    <row r="2" spans="2:7" x14ac:dyDescent="0.25">
      <c r="B2" t="s">
        <v>12</v>
      </c>
    </row>
    <row r="4" spans="2:7" x14ac:dyDescent="0.25">
      <c r="B4" t="s">
        <v>13</v>
      </c>
      <c r="C4">
        <f>LOOKUP(DATOS!F2,DATOS!B3:B7,DATOS!D3:D7)</f>
        <v>20000000</v>
      </c>
    </row>
    <row r="5" spans="2:7" x14ac:dyDescent="0.25">
      <c r="D5" t="s">
        <v>15</v>
      </c>
    </row>
    <row r="6" spans="2:7" x14ac:dyDescent="0.25">
      <c r="B6" t="s">
        <v>14</v>
      </c>
      <c r="C6" s="4">
        <f>DATOS!D10</f>
        <v>0.23139999999999999</v>
      </c>
      <c r="D6">
        <f>((1+C6)^(1/12))-1</f>
        <v>1.7497292900727102E-2</v>
      </c>
      <c r="F6" s="4"/>
    </row>
    <row r="8" spans="2:7" x14ac:dyDescent="0.25">
      <c r="C8">
        <f>IF(DATOS!F9,C4*7.66%,0)</f>
        <v>1532000</v>
      </c>
    </row>
    <row r="10" spans="2:7" x14ac:dyDescent="0.25">
      <c r="B10" t="s">
        <v>16</v>
      </c>
      <c r="D10">
        <v>54</v>
      </c>
    </row>
    <row r="13" spans="2:7" x14ac:dyDescent="0.25">
      <c r="B13" t="s">
        <v>17</v>
      </c>
      <c r="C13" s="10">
        <f>PMT(D6,54,-(C4-C8),,0)</f>
        <v>531415.39836835745</v>
      </c>
      <c r="G13" s="11"/>
    </row>
    <row r="15" spans="2:7" x14ac:dyDescent="0.25">
      <c r="B15" t="s">
        <v>18</v>
      </c>
      <c r="C15" s="1">
        <v>2400000</v>
      </c>
    </row>
    <row r="17" spans="2:15" x14ac:dyDescent="0.25">
      <c r="B17" t="s">
        <v>19</v>
      </c>
      <c r="C17" t="str">
        <f>IF((C13/C15)&lt;7.66%,"APROBADO","RECHAZADO")</f>
        <v>RECHAZADO</v>
      </c>
    </row>
    <row r="19" spans="2:15" x14ac:dyDescent="0.25">
      <c r="D19" t="s">
        <v>20</v>
      </c>
      <c r="O19">
        <f>N19-M19</f>
        <v>0</v>
      </c>
    </row>
    <row r="20" spans="2:15" x14ac:dyDescent="0.25">
      <c r="B20" s="2" t="s">
        <v>21</v>
      </c>
      <c r="C20" s="2" t="s">
        <v>22</v>
      </c>
      <c r="D20" s="2" t="s">
        <v>23</v>
      </c>
      <c r="E20" s="2" t="s">
        <v>24</v>
      </c>
      <c r="F20" s="2" t="s">
        <v>25</v>
      </c>
      <c r="G20" s="2" t="s">
        <v>26</v>
      </c>
    </row>
    <row r="21" spans="2:15" x14ac:dyDescent="0.25"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12">
        <f>C4-C8</f>
        <v>18468000</v>
      </c>
    </row>
    <row r="22" spans="2:15" x14ac:dyDescent="0.25">
      <c r="B22" s="2">
        <v>1</v>
      </c>
      <c r="C22" s="12">
        <f>G21</f>
        <v>18468000</v>
      </c>
      <c r="D22" s="12">
        <f>C22*$D$6</f>
        <v>323140.00529062812</v>
      </c>
      <c r="E22" s="13">
        <f>$C$13-D22</f>
        <v>208275.39307772933</v>
      </c>
      <c r="F22" s="13">
        <f>D22+E22</f>
        <v>531415.39836835745</v>
      </c>
      <c r="G22" s="13">
        <f>G21-E22</f>
        <v>18259724.606922269</v>
      </c>
    </row>
    <row r="23" spans="2:15" x14ac:dyDescent="0.25">
      <c r="B23" s="2">
        <v>2</v>
      </c>
      <c r="C23" s="12">
        <f t="shared" ref="C23:C75" si="0">G22</f>
        <v>18259724.606922269</v>
      </c>
      <c r="D23" s="12">
        <f t="shared" ref="D23:D75" si="1">C23*$D$6</f>
        <v>319495.74973393296</v>
      </c>
      <c r="E23" s="13">
        <f t="shared" ref="E23:E75" si="2">$C$13-D23</f>
        <v>211919.64863442449</v>
      </c>
      <c r="F23" s="13">
        <f t="shared" ref="F23:F75" si="3">D23+E23</f>
        <v>531415.39836835745</v>
      </c>
      <c r="G23" s="13">
        <f t="shared" ref="G23:G75" si="4">G22-E23</f>
        <v>18047804.958287843</v>
      </c>
    </row>
    <row r="24" spans="2:15" x14ac:dyDescent="0.25">
      <c r="B24" s="2">
        <v>3</v>
      </c>
      <c r="C24" s="12">
        <f t="shared" si="0"/>
        <v>18047804.958287843</v>
      </c>
      <c r="D24" s="12">
        <f t="shared" si="1"/>
        <v>315787.72957035725</v>
      </c>
      <c r="E24" s="13">
        <f t="shared" si="2"/>
        <v>215627.6687980002</v>
      </c>
      <c r="F24" s="13">
        <f t="shared" si="3"/>
        <v>531415.39836835745</v>
      </c>
      <c r="G24" s="13">
        <f t="shared" si="4"/>
        <v>17832177.289489843</v>
      </c>
    </row>
    <row r="25" spans="2:15" x14ac:dyDescent="0.25">
      <c r="B25" s="2">
        <v>4</v>
      </c>
      <c r="C25" s="12">
        <f t="shared" si="0"/>
        <v>17832177.289489843</v>
      </c>
      <c r="D25" s="12">
        <f t="shared" si="1"/>
        <v>312014.8290918977</v>
      </c>
      <c r="E25" s="13">
        <f t="shared" si="2"/>
        <v>219400.56927645975</v>
      </c>
      <c r="F25" s="13">
        <f t="shared" si="3"/>
        <v>531415.39836835745</v>
      </c>
      <c r="G25" s="13">
        <f t="shared" si="4"/>
        <v>17612776.720213383</v>
      </c>
    </row>
    <row r="26" spans="2:15" x14ac:dyDescent="0.25">
      <c r="B26" s="2">
        <v>5</v>
      </c>
      <c r="C26" s="12">
        <f t="shared" si="0"/>
        <v>17612776.720213383</v>
      </c>
      <c r="D26" s="12">
        <f t="shared" si="1"/>
        <v>308175.9130686812</v>
      </c>
      <c r="E26" s="13">
        <f t="shared" si="2"/>
        <v>223239.48529967625</v>
      </c>
      <c r="F26" s="13">
        <f t="shared" si="3"/>
        <v>531415.39836835745</v>
      </c>
      <c r="G26" s="13">
        <f t="shared" si="4"/>
        <v>17389537.234913707</v>
      </c>
    </row>
    <row r="27" spans="2:15" x14ac:dyDescent="0.25">
      <c r="B27" s="2">
        <v>6</v>
      </c>
      <c r="C27" s="12">
        <f t="shared" si="0"/>
        <v>17389537.234913707</v>
      </c>
      <c r="D27" s="12">
        <f t="shared" si="1"/>
        <v>304269.82640738518</v>
      </c>
      <c r="E27" s="13">
        <f t="shared" si="2"/>
        <v>227145.57196097227</v>
      </c>
      <c r="F27" s="13">
        <f t="shared" si="3"/>
        <v>531415.39836835745</v>
      </c>
      <c r="G27" s="13">
        <f t="shared" si="4"/>
        <v>17162391.662952736</v>
      </c>
    </row>
    <row r="28" spans="2:15" x14ac:dyDescent="0.25">
      <c r="B28" s="2">
        <v>7</v>
      </c>
      <c r="C28" s="12">
        <f t="shared" si="0"/>
        <v>17162391.662952736</v>
      </c>
      <c r="D28" s="12">
        <f t="shared" si="1"/>
        <v>300295.3938036809</v>
      </c>
      <c r="E28" s="13">
        <f t="shared" si="2"/>
        <v>231120.00456467655</v>
      </c>
      <c r="F28" s="13">
        <f t="shared" si="3"/>
        <v>531415.39836835745</v>
      </c>
      <c r="G28" s="13">
        <f t="shared" si="4"/>
        <v>16931271.65838806</v>
      </c>
    </row>
    <row r="29" spans="2:15" x14ac:dyDescent="0.25">
      <c r="B29" s="2">
        <v>8</v>
      </c>
      <c r="C29" s="12">
        <f t="shared" si="0"/>
        <v>16931271.65838806</v>
      </c>
      <c r="D29" s="12">
        <f t="shared" si="1"/>
        <v>296251.41938859539</v>
      </c>
      <c r="E29" s="13">
        <f t="shared" si="2"/>
        <v>235163.97897976206</v>
      </c>
      <c r="F29" s="13">
        <f t="shared" si="3"/>
        <v>531415.39836835745</v>
      </c>
      <c r="G29" s="13">
        <f t="shared" si="4"/>
        <v>16696107.679408297</v>
      </c>
    </row>
    <row r="30" spans="2:15" x14ac:dyDescent="0.25">
      <c r="B30" s="2">
        <v>9</v>
      </c>
      <c r="C30" s="12">
        <f t="shared" si="0"/>
        <v>16696107.679408297</v>
      </c>
      <c r="D30" s="12">
        <f t="shared" si="1"/>
        <v>292136.68636868603</v>
      </c>
      <c r="E30" s="13">
        <f t="shared" si="2"/>
        <v>239278.71199967142</v>
      </c>
      <c r="F30" s="13">
        <f t="shared" si="3"/>
        <v>531415.39836835745</v>
      </c>
      <c r="G30" s="13">
        <f t="shared" si="4"/>
        <v>16456828.967408625</v>
      </c>
    </row>
    <row r="31" spans="2:15" x14ac:dyDescent="0.25">
      <c r="B31" s="2">
        <v>10</v>
      </c>
      <c r="C31" s="12">
        <f t="shared" si="0"/>
        <v>16456828.967408625</v>
      </c>
      <c r="D31" s="12">
        <f t="shared" si="1"/>
        <v>287949.95665991906</v>
      </c>
      <c r="E31" s="13">
        <f t="shared" si="2"/>
        <v>243465.44170843839</v>
      </c>
      <c r="F31" s="13">
        <f t="shared" si="3"/>
        <v>531415.39836835745</v>
      </c>
      <c r="G31" s="13">
        <f t="shared" si="4"/>
        <v>16213363.525700187</v>
      </c>
    </row>
    <row r="32" spans="2:15" x14ac:dyDescent="0.25">
      <c r="B32" s="2">
        <v>11</v>
      </c>
      <c r="C32" s="12">
        <f t="shared" si="0"/>
        <v>16213363.525700187</v>
      </c>
      <c r="D32" s="12">
        <f t="shared" si="1"/>
        <v>283689.97051514161</v>
      </c>
      <c r="E32" s="13">
        <f t="shared" si="2"/>
        <v>247725.42785321584</v>
      </c>
      <c r="F32" s="13">
        <f t="shared" si="3"/>
        <v>531415.39836835745</v>
      </c>
      <c r="G32" s="13">
        <f t="shared" si="4"/>
        <v>15965638.097846972</v>
      </c>
    </row>
    <row r="33" spans="2:7" x14ac:dyDescent="0.25">
      <c r="B33" s="2">
        <v>12</v>
      </c>
      <c r="C33" s="12">
        <f t="shared" si="0"/>
        <v>15965638.097846972</v>
      </c>
      <c r="D33" s="12">
        <f t="shared" si="1"/>
        <v>279355.44614503597</v>
      </c>
      <c r="E33" s="13">
        <f t="shared" si="2"/>
        <v>252059.95222332148</v>
      </c>
      <c r="F33" s="13">
        <f t="shared" si="3"/>
        <v>531415.39836835745</v>
      </c>
      <c r="G33" s="13">
        <f t="shared" si="4"/>
        <v>15713578.14562365</v>
      </c>
    </row>
    <row r="34" spans="2:7" x14ac:dyDescent="0.25">
      <c r="B34" s="2">
        <v>13</v>
      </c>
      <c r="C34" s="12">
        <f t="shared" si="0"/>
        <v>15713578.14562365</v>
      </c>
      <c r="D34" s="12">
        <f t="shared" si="1"/>
        <v>274945.07933244121</v>
      </c>
      <c r="E34" s="13">
        <f t="shared" si="2"/>
        <v>256470.31903591624</v>
      </c>
      <c r="F34" s="13">
        <f t="shared" si="3"/>
        <v>531415.39836835745</v>
      </c>
      <c r="G34" s="13">
        <f t="shared" si="4"/>
        <v>15457107.826587735</v>
      </c>
    </row>
    <row r="35" spans="2:7" x14ac:dyDescent="0.25">
      <c r="B35" s="2">
        <v>14</v>
      </c>
      <c r="C35" s="12">
        <f t="shared" si="0"/>
        <v>15457107.826587735</v>
      </c>
      <c r="D35" s="12">
        <f t="shared" si="1"/>
        <v>270457.54303992691</v>
      </c>
      <c r="E35" s="13">
        <f t="shared" si="2"/>
        <v>260957.85532843054</v>
      </c>
      <c r="F35" s="13">
        <f t="shared" si="3"/>
        <v>531415.39836835745</v>
      </c>
      <c r="G35" s="13">
        <f t="shared" si="4"/>
        <v>15196149.971259303</v>
      </c>
    </row>
    <row r="36" spans="2:7" x14ac:dyDescent="0.25">
      <c r="B36" s="2">
        <v>15</v>
      </c>
      <c r="C36" s="12">
        <f t="shared" si="0"/>
        <v>15196149.971259303</v>
      </c>
      <c r="D36" s="12">
        <f t="shared" si="1"/>
        <v>265891.48701049975</v>
      </c>
      <c r="E36" s="13">
        <f t="shared" si="2"/>
        <v>265523.91135785769</v>
      </c>
      <c r="F36" s="13">
        <f t="shared" si="3"/>
        <v>531415.39836835745</v>
      </c>
      <c r="G36" s="13">
        <f t="shared" si="4"/>
        <v>14930626.059901446</v>
      </c>
    </row>
    <row r="37" spans="2:7" x14ac:dyDescent="0.25">
      <c r="B37" s="2">
        <v>16</v>
      </c>
      <c r="C37" s="12">
        <f t="shared" si="0"/>
        <v>14930626.059901446</v>
      </c>
      <c r="D37" s="12">
        <f t="shared" si="1"/>
        <v>261245.53736132462</v>
      </c>
      <c r="E37" s="13">
        <f t="shared" si="2"/>
        <v>270169.8610070328</v>
      </c>
      <c r="F37" s="13">
        <f t="shared" si="3"/>
        <v>531415.39836835745</v>
      </c>
      <c r="G37" s="13">
        <f t="shared" si="4"/>
        <v>14660456.198894413</v>
      </c>
    </row>
    <row r="38" spans="2:7" x14ac:dyDescent="0.25">
      <c r="B38" s="2">
        <v>17</v>
      </c>
      <c r="C38" s="12">
        <f t="shared" si="0"/>
        <v>14660456.198894413</v>
      </c>
      <c r="D38" s="12">
        <f t="shared" si="1"/>
        <v>256518.29617033585</v>
      </c>
      <c r="E38" s="13">
        <f t="shared" si="2"/>
        <v>274897.1021980216</v>
      </c>
      <c r="F38" s="13">
        <f t="shared" si="3"/>
        <v>531415.39836835745</v>
      </c>
      <c r="G38" s="13">
        <f t="shared" si="4"/>
        <v>14385559.096696392</v>
      </c>
    </row>
    <row r="39" spans="2:7" x14ac:dyDescent="0.25">
      <c r="B39" s="2">
        <v>18</v>
      </c>
      <c r="C39" s="12">
        <f t="shared" si="0"/>
        <v>14385559.096696392</v>
      </c>
      <c r="D39" s="12">
        <f t="shared" si="1"/>
        <v>251708.34105561595</v>
      </c>
      <c r="E39" s="13">
        <f t="shared" si="2"/>
        <v>279707.05731274153</v>
      </c>
      <c r="F39" s="13">
        <f t="shared" si="3"/>
        <v>531415.39836835745</v>
      </c>
      <c r="G39" s="13">
        <f t="shared" si="4"/>
        <v>14105852.03938365</v>
      </c>
    </row>
    <row r="40" spans="2:7" x14ac:dyDescent="0.25">
      <c r="B40" s="2">
        <v>19</v>
      </c>
      <c r="C40" s="12">
        <f t="shared" si="0"/>
        <v>14105852.03938365</v>
      </c>
      <c r="D40" s="12">
        <f t="shared" si="1"/>
        <v>246814.22474741444</v>
      </c>
      <c r="E40" s="13">
        <f t="shared" si="2"/>
        <v>284601.17362094298</v>
      </c>
      <c r="F40" s="13">
        <f t="shared" si="3"/>
        <v>531415.39836835745</v>
      </c>
      <c r="G40" s="13">
        <f t="shared" si="4"/>
        <v>13821250.865762707</v>
      </c>
    </row>
    <row r="41" spans="2:7" x14ac:dyDescent="0.25">
      <c r="B41" s="2">
        <v>20</v>
      </c>
      <c r="C41" s="12">
        <f t="shared" si="0"/>
        <v>13821250.865762707</v>
      </c>
      <c r="D41" s="12">
        <f t="shared" si="1"/>
        <v>241834.47465267812</v>
      </c>
      <c r="E41" s="13">
        <f t="shared" si="2"/>
        <v>289580.92371567932</v>
      </c>
      <c r="F41" s="13">
        <f t="shared" si="3"/>
        <v>531415.39836835745</v>
      </c>
      <c r="G41" s="13">
        <f t="shared" si="4"/>
        <v>13531669.942047028</v>
      </c>
    </row>
    <row r="42" spans="2:7" x14ac:dyDescent="0.25">
      <c r="B42" s="2">
        <v>21</v>
      </c>
      <c r="C42" s="12">
        <f t="shared" si="0"/>
        <v>13531669.942047028</v>
      </c>
      <c r="D42" s="12">
        <f t="shared" si="1"/>
        <v>236767.59241196178</v>
      </c>
      <c r="E42" s="13">
        <f t="shared" si="2"/>
        <v>294647.80595639569</v>
      </c>
      <c r="F42" s="13">
        <f t="shared" si="3"/>
        <v>531415.39836835745</v>
      </c>
      <c r="G42" s="13">
        <f t="shared" si="4"/>
        <v>13237022.136090633</v>
      </c>
    </row>
    <row r="43" spans="2:7" x14ac:dyDescent="0.25">
      <c r="B43" s="2">
        <v>22</v>
      </c>
      <c r="C43" s="12">
        <f t="shared" si="0"/>
        <v>13237022.136090633</v>
      </c>
      <c r="D43" s="12">
        <f t="shared" si="1"/>
        <v>231612.05344858611</v>
      </c>
      <c r="E43" s="13">
        <f t="shared" si="2"/>
        <v>299803.34491977131</v>
      </c>
      <c r="F43" s="13">
        <f t="shared" si="3"/>
        <v>531415.39836835745</v>
      </c>
      <c r="G43" s="13">
        <f t="shared" si="4"/>
        <v>12937218.791170862</v>
      </c>
    </row>
    <row r="44" spans="2:7" x14ac:dyDescent="0.25">
      <c r="B44" s="2">
        <v>23</v>
      </c>
      <c r="C44" s="12">
        <f t="shared" si="0"/>
        <v>12937218.791170862</v>
      </c>
      <c r="D44" s="12">
        <f t="shared" si="1"/>
        <v>226366.30650990718</v>
      </c>
      <c r="E44" s="13">
        <f t="shared" si="2"/>
        <v>305049.09185845027</v>
      </c>
      <c r="F44" s="13">
        <f t="shared" si="3"/>
        <v>531415.39836835745</v>
      </c>
      <c r="G44" s="13">
        <f t="shared" si="4"/>
        <v>12632169.699312411</v>
      </c>
    </row>
    <row r="45" spans="2:7" x14ac:dyDescent="0.25">
      <c r="B45" s="2">
        <v>24</v>
      </c>
      <c r="C45" s="12">
        <f t="shared" si="0"/>
        <v>12632169.699312411</v>
      </c>
      <c r="D45" s="12">
        <f t="shared" si="1"/>
        <v>221028.77320055905</v>
      </c>
      <c r="E45" s="13">
        <f t="shared" si="2"/>
        <v>310386.62516779837</v>
      </c>
      <c r="F45" s="13">
        <f t="shared" si="3"/>
        <v>531415.39836835745</v>
      </c>
      <c r="G45" s="13">
        <f t="shared" si="4"/>
        <v>12321783.074144613</v>
      </c>
    </row>
    <row r="46" spans="2:7" x14ac:dyDescent="0.25">
      <c r="B46" s="2">
        <v>25</v>
      </c>
      <c r="C46" s="12">
        <f t="shared" si="0"/>
        <v>12321783.074144613</v>
      </c>
      <c r="D46" s="12">
        <f t="shared" si="1"/>
        <v>215597.84750752989</v>
      </c>
      <c r="E46" s="13">
        <f t="shared" si="2"/>
        <v>315817.55086082756</v>
      </c>
      <c r="F46" s="13">
        <f t="shared" si="3"/>
        <v>531415.39836835745</v>
      </c>
      <c r="G46" s="13">
        <f t="shared" si="4"/>
        <v>12005965.523283785</v>
      </c>
    </row>
    <row r="47" spans="2:7" x14ac:dyDescent="0.25">
      <c r="B47" s="2">
        <v>26</v>
      </c>
      <c r="C47" s="12">
        <f t="shared" si="0"/>
        <v>12005965.523283785</v>
      </c>
      <c r="D47" s="12">
        <f t="shared" si="1"/>
        <v>210071.89531692772</v>
      </c>
      <c r="E47" s="13">
        <f t="shared" si="2"/>
        <v>321343.50305142975</v>
      </c>
      <c r="F47" s="13">
        <f t="shared" si="3"/>
        <v>531415.39836835745</v>
      </c>
      <c r="G47" s="13">
        <f t="shared" si="4"/>
        <v>11684622.020232355</v>
      </c>
    </row>
    <row r="48" spans="2:7" x14ac:dyDescent="0.25">
      <c r="B48" s="2">
        <v>27</v>
      </c>
      <c r="C48" s="12">
        <f t="shared" si="0"/>
        <v>11684622.020232355</v>
      </c>
      <c r="D48" s="12">
        <f t="shared" si="1"/>
        <v>204449.25392229116</v>
      </c>
      <c r="E48" s="13">
        <f t="shared" si="2"/>
        <v>326966.14444606629</v>
      </c>
      <c r="F48" s="13">
        <f t="shared" si="3"/>
        <v>531415.39836835745</v>
      </c>
      <c r="G48" s="13">
        <f t="shared" si="4"/>
        <v>11357655.87578629</v>
      </c>
    </row>
    <row r="49" spans="2:7" x14ac:dyDescent="0.25">
      <c r="B49" s="2">
        <v>28</v>
      </c>
      <c r="C49" s="12">
        <f t="shared" si="0"/>
        <v>11357655.87578629</v>
      </c>
      <c r="D49" s="12">
        <f t="shared" si="1"/>
        <v>198728.23152429689</v>
      </c>
      <c r="E49" s="13">
        <f t="shared" si="2"/>
        <v>332687.16684406053</v>
      </c>
      <c r="F49" s="13">
        <f t="shared" si="3"/>
        <v>531415.39836835745</v>
      </c>
      <c r="G49" s="13">
        <f t="shared" si="4"/>
        <v>11024968.708942229</v>
      </c>
    </row>
    <row r="50" spans="2:7" x14ac:dyDescent="0.25">
      <c r="B50" s="2">
        <v>29</v>
      </c>
      <c r="C50" s="12">
        <f t="shared" si="0"/>
        <v>11024968.708942229</v>
      </c>
      <c r="D50" s="12">
        <f t="shared" si="1"/>
        <v>192907.10672171329</v>
      </c>
      <c r="E50" s="13">
        <f t="shared" si="2"/>
        <v>338508.29164664412</v>
      </c>
      <c r="F50" s="13">
        <f t="shared" si="3"/>
        <v>531415.39836835745</v>
      </c>
      <c r="G50" s="13">
        <f t="shared" si="4"/>
        <v>10686460.417295584</v>
      </c>
    </row>
    <row r="51" spans="2:7" x14ac:dyDescent="0.25">
      <c r="B51" s="2">
        <v>30</v>
      </c>
      <c r="C51" s="12">
        <f t="shared" si="0"/>
        <v>10686460.417295584</v>
      </c>
      <c r="D51" s="12">
        <f t="shared" si="1"/>
        <v>186984.12799344721</v>
      </c>
      <c r="E51" s="13">
        <f t="shared" si="2"/>
        <v>344431.27037491021</v>
      </c>
      <c r="F51" s="13">
        <f t="shared" si="3"/>
        <v>531415.39836835745</v>
      </c>
      <c r="G51" s="13">
        <f t="shared" si="4"/>
        <v>10342029.146920674</v>
      </c>
    </row>
    <row r="52" spans="2:7" x14ac:dyDescent="0.25">
      <c r="B52" s="2">
        <v>31</v>
      </c>
      <c r="C52" s="12">
        <f t="shared" si="0"/>
        <v>10342029.146920674</v>
      </c>
      <c r="D52" s="12">
        <f t="shared" si="1"/>
        <v>180957.51317152785</v>
      </c>
      <c r="E52" s="13">
        <f t="shared" si="2"/>
        <v>350457.88519682956</v>
      </c>
      <c r="F52" s="13">
        <f t="shared" si="3"/>
        <v>531415.39836835745</v>
      </c>
      <c r="G52" s="13">
        <f t="shared" si="4"/>
        <v>9991571.2617238443</v>
      </c>
    </row>
    <row r="53" spans="2:7" x14ac:dyDescent="0.25">
      <c r="B53" s="2">
        <v>32</v>
      </c>
      <c r="C53" s="12">
        <f t="shared" si="0"/>
        <v>9991571.2617238443</v>
      </c>
      <c r="D53" s="12">
        <f t="shared" si="1"/>
        <v>174825.44890486955</v>
      </c>
      <c r="E53" s="13">
        <f t="shared" si="2"/>
        <v>356589.94946348789</v>
      </c>
      <c r="F53" s="13">
        <f t="shared" si="3"/>
        <v>531415.39836835745</v>
      </c>
      <c r="G53" s="13">
        <f t="shared" si="4"/>
        <v>9634981.3122603558</v>
      </c>
    </row>
    <row r="54" spans="2:7" x14ac:dyDescent="0.25">
      <c r="B54" s="2">
        <v>33</v>
      </c>
      <c r="C54" s="12">
        <f t="shared" si="0"/>
        <v>9634981.3122603558</v>
      </c>
      <c r="D54" s="12">
        <f t="shared" si="1"/>
        <v>168586.09011365141</v>
      </c>
      <c r="E54" s="13">
        <f t="shared" si="2"/>
        <v>362829.30825470603</v>
      </c>
      <c r="F54" s="13">
        <f t="shared" si="3"/>
        <v>531415.39836835745</v>
      </c>
      <c r="G54" s="13">
        <f t="shared" si="4"/>
        <v>9272152.0040056501</v>
      </c>
    </row>
    <row r="55" spans="2:7" x14ac:dyDescent="0.25">
      <c r="B55" s="2">
        <v>34</v>
      </c>
      <c r="C55" s="12">
        <f t="shared" si="0"/>
        <v>9272152.0040056501</v>
      </c>
      <c r="D55" s="12">
        <f t="shared" si="1"/>
        <v>162237.55943415064</v>
      </c>
      <c r="E55" s="13">
        <f t="shared" si="2"/>
        <v>369177.83893420681</v>
      </c>
      <c r="F55" s="13">
        <f t="shared" si="3"/>
        <v>531415.39836835745</v>
      </c>
      <c r="G55" s="13">
        <f t="shared" si="4"/>
        <v>8902974.1650714427</v>
      </c>
    </row>
    <row r="56" spans="2:7" x14ac:dyDescent="0.25">
      <c r="B56" s="2">
        <v>35</v>
      </c>
      <c r="C56" s="12">
        <f t="shared" si="0"/>
        <v>8902974.1650714427</v>
      </c>
      <c r="D56" s="12">
        <f t="shared" si="1"/>
        <v>155777.94665386135</v>
      </c>
      <c r="E56" s="13">
        <f t="shared" si="2"/>
        <v>375637.45171449613</v>
      </c>
      <c r="F56" s="13">
        <f t="shared" si="3"/>
        <v>531415.39836835745</v>
      </c>
      <c r="G56" s="13">
        <f t="shared" si="4"/>
        <v>8527336.7133569457</v>
      </c>
    </row>
    <row r="57" spans="2:7" x14ac:dyDescent="0.25">
      <c r="B57" s="2">
        <v>36</v>
      </c>
      <c r="C57" s="12">
        <f t="shared" si="0"/>
        <v>8527336.7133569457</v>
      </c>
      <c r="D57" s="12">
        <f t="shared" si="1"/>
        <v>149205.30813673005</v>
      </c>
      <c r="E57" s="13">
        <f t="shared" si="2"/>
        <v>382210.0902316274</v>
      </c>
      <c r="F57" s="13">
        <f t="shared" si="3"/>
        <v>531415.39836835745</v>
      </c>
      <c r="G57" s="13">
        <f t="shared" si="4"/>
        <v>8145126.6231253184</v>
      </c>
    </row>
    <row r="58" spans="2:7" x14ac:dyDescent="0.25">
      <c r="B58" s="2">
        <v>37</v>
      </c>
      <c r="C58" s="12">
        <f t="shared" si="0"/>
        <v>8145126.6231253184</v>
      </c>
      <c r="D58" s="12">
        <f t="shared" si="1"/>
        <v>142517.66623833394</v>
      </c>
      <c r="E58" s="13">
        <f t="shared" si="2"/>
        <v>388897.73213002353</v>
      </c>
      <c r="F58" s="13">
        <f t="shared" si="3"/>
        <v>531415.39836835745</v>
      </c>
      <c r="G58" s="13">
        <f t="shared" si="4"/>
        <v>7756228.8909952948</v>
      </c>
    </row>
    <row r="59" spans="2:7" x14ac:dyDescent="0.25">
      <c r="B59" s="2">
        <v>38</v>
      </c>
      <c r="C59" s="12">
        <f t="shared" si="0"/>
        <v>7756228.8909952948</v>
      </c>
      <c r="D59" s="12">
        <f t="shared" si="1"/>
        <v>135713.0087108264</v>
      </c>
      <c r="E59" s="13">
        <f t="shared" si="2"/>
        <v>395702.38965753105</v>
      </c>
      <c r="F59" s="13">
        <f t="shared" si="3"/>
        <v>531415.39836835745</v>
      </c>
      <c r="G59" s="13">
        <f t="shared" si="4"/>
        <v>7360526.5013377639</v>
      </c>
    </row>
    <row r="60" spans="2:7" x14ac:dyDescent="0.25">
      <c r="B60" s="2">
        <v>39</v>
      </c>
      <c r="C60" s="12">
        <f t="shared" si="0"/>
        <v>7360526.5013377639</v>
      </c>
      <c r="D60" s="12">
        <f t="shared" si="1"/>
        <v>128789.28809747094</v>
      </c>
      <c r="E60" s="13">
        <f t="shared" si="2"/>
        <v>402626.11027088651</v>
      </c>
      <c r="F60" s="13">
        <f t="shared" si="3"/>
        <v>531415.39836835745</v>
      </c>
      <c r="G60" s="13">
        <f t="shared" si="4"/>
        <v>6957900.3910668772</v>
      </c>
    </row>
    <row r="61" spans="2:7" x14ac:dyDescent="0.25">
      <c r="B61" s="2">
        <v>40</v>
      </c>
      <c r="C61" s="12">
        <f t="shared" si="0"/>
        <v>6957900.3910668772</v>
      </c>
      <c r="D61" s="12">
        <f t="shared" si="1"/>
        <v>121744.42111658079</v>
      </c>
      <c r="E61" s="13">
        <f t="shared" si="2"/>
        <v>409670.97725177667</v>
      </c>
      <c r="F61" s="13">
        <f t="shared" si="3"/>
        <v>531415.39836835745</v>
      </c>
      <c r="G61" s="13">
        <f t="shared" si="4"/>
        <v>6548229.4138151007</v>
      </c>
    </row>
    <row r="62" spans="2:7" x14ac:dyDescent="0.25">
      <c r="B62" s="2">
        <v>41</v>
      </c>
      <c r="C62" s="12">
        <f t="shared" si="0"/>
        <v>6548229.4138151007</v>
      </c>
      <c r="D62" s="12">
        <f t="shared" si="1"/>
        <v>114576.28803467935</v>
      </c>
      <c r="E62" s="13">
        <f t="shared" si="2"/>
        <v>416839.11033367808</v>
      </c>
      <c r="F62" s="13">
        <f t="shared" si="3"/>
        <v>531415.39836835745</v>
      </c>
      <c r="G62" s="13">
        <f t="shared" si="4"/>
        <v>6131390.3034814224</v>
      </c>
    </row>
    <row r="63" spans="2:7" x14ac:dyDescent="0.25">
      <c r="B63" s="2">
        <v>42</v>
      </c>
      <c r="C63" s="12">
        <f t="shared" si="0"/>
        <v>6131390.3034814224</v>
      </c>
      <c r="D63" s="12">
        <f t="shared" si="1"/>
        <v>107282.73202869248</v>
      </c>
      <c r="E63" s="13">
        <f t="shared" si="2"/>
        <v>424132.66633966495</v>
      </c>
      <c r="F63" s="13">
        <f t="shared" si="3"/>
        <v>531415.39836835745</v>
      </c>
      <c r="G63" s="13">
        <f t="shared" si="4"/>
        <v>5707257.6371417576</v>
      </c>
    </row>
    <row r="64" spans="2:7" x14ac:dyDescent="0.25">
      <c r="B64" s="2">
        <v>43</v>
      </c>
      <c r="C64" s="12">
        <f t="shared" si="0"/>
        <v>5707257.6371417576</v>
      </c>
      <c r="D64" s="12">
        <f t="shared" si="1"/>
        <v>99861.558536981014</v>
      </c>
      <c r="E64" s="13">
        <f t="shared" si="2"/>
        <v>431553.83983137645</v>
      </c>
      <c r="F64" s="13">
        <f t="shared" si="3"/>
        <v>531415.39836835745</v>
      </c>
      <c r="G64" s="13">
        <f t="shared" si="4"/>
        <v>5275703.7973103812</v>
      </c>
    </row>
    <row r="65" spans="2:7" x14ac:dyDescent="0.25">
      <c r="B65" s="2">
        <v>44</v>
      </c>
      <c r="C65" s="12">
        <f t="shared" si="0"/>
        <v>5275703.7973103812</v>
      </c>
      <c r="D65" s="12">
        <f t="shared" si="1"/>
        <v>92310.534599017948</v>
      </c>
      <c r="E65" s="13">
        <f t="shared" si="2"/>
        <v>439104.86376933951</v>
      </c>
      <c r="F65" s="13">
        <f t="shared" si="3"/>
        <v>531415.39836835745</v>
      </c>
      <c r="G65" s="13">
        <f t="shared" si="4"/>
        <v>4836598.9335410418</v>
      </c>
    </row>
    <row r="66" spans="2:7" x14ac:dyDescent="0.25">
      <c r="B66" s="2">
        <v>45</v>
      </c>
      <c r="C66" s="12">
        <f t="shared" si="0"/>
        <v>4836598.9335410418</v>
      </c>
      <c r="D66" s="12">
        <f t="shared" si="1"/>
        <v>84627.388183511939</v>
      </c>
      <c r="E66" s="13">
        <f t="shared" si="2"/>
        <v>446788.01018484554</v>
      </c>
      <c r="F66" s="13">
        <f t="shared" si="3"/>
        <v>531415.39836835745</v>
      </c>
      <c r="G66" s="13">
        <f t="shared" si="4"/>
        <v>4389810.9233561959</v>
      </c>
    </row>
    <row r="67" spans="2:7" x14ac:dyDescent="0.25">
      <c r="B67" s="2">
        <v>46</v>
      </c>
      <c r="C67" s="12">
        <f t="shared" si="0"/>
        <v>4389810.9233561959</v>
      </c>
      <c r="D67" s="12">
        <f t="shared" si="1"/>
        <v>76809.807504774653</v>
      </c>
      <c r="E67" s="13">
        <f t="shared" si="2"/>
        <v>454605.59086358279</v>
      </c>
      <c r="F67" s="13">
        <f t="shared" si="3"/>
        <v>531415.39836835745</v>
      </c>
      <c r="G67" s="13">
        <f t="shared" si="4"/>
        <v>3935205.3324926132</v>
      </c>
    </row>
    <row r="68" spans="2:7" x14ac:dyDescent="0.25">
      <c r="B68" s="2">
        <v>47</v>
      </c>
      <c r="C68" s="12">
        <f t="shared" si="0"/>
        <v>3935205.3324926132</v>
      </c>
      <c r="D68" s="12">
        <f t="shared" si="1"/>
        <v>68855.440327126431</v>
      </c>
      <c r="E68" s="13">
        <f t="shared" si="2"/>
        <v>462559.95804123103</v>
      </c>
      <c r="F68" s="13">
        <f t="shared" si="3"/>
        <v>531415.39836835745</v>
      </c>
      <c r="G68" s="13">
        <f t="shared" si="4"/>
        <v>3472645.3744513821</v>
      </c>
    </row>
    <row r="69" spans="2:7" x14ac:dyDescent="0.25">
      <c r="B69" s="2">
        <v>48</v>
      </c>
      <c r="C69" s="12">
        <f t="shared" si="0"/>
        <v>3472645.3744513821</v>
      </c>
      <c r="D69" s="12">
        <f t="shared" si="1"/>
        <v>60761.893257130978</v>
      </c>
      <c r="E69" s="13">
        <f t="shared" si="2"/>
        <v>470653.50511122646</v>
      </c>
      <c r="F69" s="13">
        <f t="shared" si="3"/>
        <v>531415.39836835745</v>
      </c>
      <c r="G69" s="13">
        <f t="shared" si="4"/>
        <v>3001991.8693401557</v>
      </c>
    </row>
    <row r="70" spans="2:7" x14ac:dyDescent="0.25">
      <c r="B70" s="2">
        <v>49</v>
      </c>
      <c r="C70" s="12">
        <f t="shared" si="0"/>
        <v>3001991.8693401557</v>
      </c>
      <c r="D70" s="12">
        <f t="shared" si="1"/>
        <v>52526.731023445987</v>
      </c>
      <c r="E70" s="13">
        <f t="shared" si="2"/>
        <v>478888.66734491149</v>
      </c>
      <c r="F70" s="13">
        <f t="shared" si="3"/>
        <v>531415.39836835745</v>
      </c>
      <c r="G70" s="13">
        <f t="shared" si="4"/>
        <v>2523103.2019952442</v>
      </c>
    </row>
    <row r="71" spans="2:7" x14ac:dyDescent="0.25">
      <c r="B71" s="2">
        <v>50</v>
      </c>
      <c r="C71" s="12">
        <f t="shared" si="0"/>
        <v>2523103.2019952442</v>
      </c>
      <c r="D71" s="12">
        <f t="shared" si="1"/>
        <v>44147.475744073206</v>
      </c>
      <c r="E71" s="13">
        <f t="shared" si="2"/>
        <v>487267.92262428423</v>
      </c>
      <c r="F71" s="13">
        <f t="shared" si="3"/>
        <v>531415.39836835745</v>
      </c>
      <c r="G71" s="13">
        <f t="shared" si="4"/>
        <v>2035835.2793709601</v>
      </c>
    </row>
    <row r="72" spans="2:7" x14ac:dyDescent="0.25">
      <c r="B72" s="2">
        <v>51</v>
      </c>
      <c r="C72" s="12">
        <f t="shared" si="0"/>
        <v>2035835.2793709601</v>
      </c>
      <c r="D72" s="12">
        <f t="shared" si="1"/>
        <v>35621.606180787276</v>
      </c>
      <c r="E72" s="13">
        <f t="shared" si="2"/>
        <v>495793.79218757019</v>
      </c>
      <c r="F72" s="13">
        <f t="shared" si="3"/>
        <v>531415.39836835745</v>
      </c>
      <c r="G72" s="13">
        <f t="shared" si="4"/>
        <v>1540041.48718339</v>
      </c>
    </row>
    <row r="73" spans="2:7" x14ac:dyDescent="0.25">
      <c r="B73" s="2">
        <v>52</v>
      </c>
      <c r="C73" s="12">
        <f t="shared" si="0"/>
        <v>1540041.48718339</v>
      </c>
      <c r="D73" s="12">
        <f t="shared" si="1"/>
        <v>26946.556980519137</v>
      </c>
      <c r="E73" s="13">
        <f t="shared" si="2"/>
        <v>504468.8413878383</v>
      </c>
      <c r="F73" s="13">
        <f t="shared" si="3"/>
        <v>531415.39836835745</v>
      </c>
      <c r="G73" s="13">
        <f t="shared" si="4"/>
        <v>1035572.6457955516</v>
      </c>
    </row>
    <row r="74" spans="2:7" x14ac:dyDescent="0.25">
      <c r="B74" s="2">
        <v>53</v>
      </c>
      <c r="C74" s="12">
        <f t="shared" si="0"/>
        <v>1035572.6457955516</v>
      </c>
      <c r="D74" s="12">
        <f t="shared" si="1"/>
        <v>18119.717903465687</v>
      </c>
      <c r="E74" s="13">
        <f t="shared" si="2"/>
        <v>513295.68046489178</v>
      </c>
      <c r="F74" s="13">
        <f t="shared" si="3"/>
        <v>531415.39836835745</v>
      </c>
      <c r="G74" s="13">
        <f t="shared" si="4"/>
        <v>522276.96533065982</v>
      </c>
    </row>
    <row r="75" spans="2:7" x14ac:dyDescent="0.25">
      <c r="B75" s="2">
        <v>54</v>
      </c>
      <c r="C75" s="12">
        <f t="shared" si="0"/>
        <v>522276.96533065982</v>
      </c>
      <c r="D75" s="12">
        <f t="shared" si="1"/>
        <v>9138.4330376934486</v>
      </c>
      <c r="E75" s="13">
        <f t="shared" si="2"/>
        <v>522276.96533066401</v>
      </c>
      <c r="F75" s="13">
        <f t="shared" si="3"/>
        <v>531415.39836835745</v>
      </c>
      <c r="G75" s="13">
        <f t="shared" si="4"/>
        <v>-4.1909515857696533E-9</v>
      </c>
    </row>
    <row r="78" spans="2:7" x14ac:dyDescent="0.25">
      <c r="C78" t="s">
        <v>27</v>
      </c>
    </row>
  </sheetData>
  <printOptions headings="1"/>
  <pageMargins left="0.19685039370078741" right="0.19685039370078741" top="0.43307086614173229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2</xdr:col>
                    <xdr:colOff>104775</xdr:colOff>
                    <xdr:row>1</xdr:row>
                    <xdr:rowOff>19050</xdr:rowOff>
                  </from>
                  <to>
                    <xdr:col>3</xdr:col>
                    <xdr:colOff>9525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152400</xdr:colOff>
                    <xdr:row>7</xdr:row>
                    <xdr:rowOff>9525</xdr:rowOff>
                  </from>
                  <to>
                    <xdr:col>1</xdr:col>
                    <xdr:colOff>1200150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Spinner 4">
              <controlPr defaultSize="0" autoPict="0">
                <anchor moveWithCells="1" sizeWithCells="1">
                  <from>
                    <xdr:col>2</xdr:col>
                    <xdr:colOff>323850</xdr:colOff>
                    <xdr:row>8</xdr:row>
                    <xdr:rowOff>171450</xdr:rowOff>
                  </from>
                  <to>
                    <xdr:col>2</xdr:col>
                    <xdr:colOff>638175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SIMULADOR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312A-31</cp:lastModifiedBy>
  <cp:lastPrinted>2015-08-21T19:47:50Z</cp:lastPrinted>
  <dcterms:created xsi:type="dcterms:W3CDTF">2015-08-21T03:09:43Z</dcterms:created>
  <dcterms:modified xsi:type="dcterms:W3CDTF">2018-11-17T18:51:03Z</dcterms:modified>
</cp:coreProperties>
</file>